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Z_02E420F3_6DCF_4DD3_AAF3_705C53DE84F5_.wvu.PrintArea" localSheetId="0" hidden="1">Лист1!$A$1:$N$52</definedName>
    <definedName name="Z_02E420F3_6DCF_4DD3_AAF3_705C53DE84F5_.wvu.Rows" localSheetId="0" hidden="1">Лист1!$3:$3</definedName>
    <definedName name="Z_91255E12_F243_425D_B9FC_DB8270452AEF_.wvu.Rows" localSheetId="0" hidden="1">Лист1!$3:$3</definedName>
    <definedName name="Z_FED98F40_8C47_49DE_9A3C_DA245D7B6ADA_.wvu.PrintTitles" localSheetId="0" hidden="1">Лист1!$6:$7</definedName>
    <definedName name="Z_FED98F40_8C47_49DE_9A3C_DA245D7B6ADA_.wvu.Rows" localSheetId="0" hidden="1">Лист1!$1:$3</definedName>
  </definedNames>
  <calcPr calcId="125725"/>
  <customWorkbookViews>
    <customWorkbookView name="02-2211 - Личное представление" guid="{B2CED1E3-28E9-413C-A161-F362B43E785B}" mergeInterval="0" personalView="1" maximized="1" xWindow="1" yWindow="1" windowWidth="1916" windowHeight="804" activeSheetId="1"/>
    <customWorkbookView name="02-2223 - Личное представление" guid="{02E420F3-6DCF-4DD3-AAF3-705C53DE84F5}" mergeInterval="0" personalView="1" maximized="1" xWindow="1" yWindow="1" windowWidth="1916" windowHeight="850" activeSheetId="1"/>
    <customWorkbookView name="02-2222 - Личное представление" guid="{5FD8C486-327C-4978-8EE1-24C2033C0D41}" mergeInterval="0" personalView="1" maximized="1" xWindow="1" yWindow="1" windowWidth="1916" windowHeight="850" activeSheetId="1"/>
    <customWorkbookView name="02-2210 - Личное представление" guid="{91255E12-F243-425D-B9FC-DB8270452AEF}" mergeInterval="0" personalView="1" maximized="1" xWindow="1" yWindow="1" windowWidth="1916" windowHeight="804" activeSheetId="1"/>
    <customWorkbookView name="02-2202 - Личное представление" guid="{8CC36899-557F-4CCC-9EAE-94D34D7AEA35}" mergeInterval="0" personalView="1" maximized="1" xWindow="1" yWindow="1" windowWidth="1280" windowHeight="474" activeSheetId="1"/>
    <customWorkbookView name="02-2212 - Личное представление" guid="{5CCD3054-DECB-4E62-A2F6-8211E4A29E5B}" mergeInterval="0" personalView="1" maximized="1" xWindow="1" yWindow="1" windowWidth="1276" windowHeight="579" activeSheetId="1"/>
    <customWorkbookView name="02-2217 - Личное представление" guid="{857C5383-078D-42E2-A864-47B3478A5F26}" mergeInterval="0" personalView="1" maximized="1" xWindow="1" yWindow="1" windowWidth="1916" windowHeight="850" activeSheetId="1" showComments="commIndAndComment"/>
    <customWorkbookView name="02-2215 - Личное представление" guid="{FED98F40-8C47-49DE-9A3C-DA245D7B6ADA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K47" i="1"/>
  <c r="L47"/>
  <c r="M25"/>
  <c r="M33"/>
  <c r="M47" l="1"/>
  <c r="M48" s="1"/>
  <c r="G39"/>
  <c r="G36"/>
  <c r="G35"/>
  <c r="G34"/>
  <c r="K25"/>
  <c r="L25"/>
  <c r="J25"/>
  <c r="K48" l="1"/>
  <c r="L48"/>
  <c r="J39"/>
  <c r="J38"/>
  <c r="J37"/>
  <c r="J36"/>
  <c r="J35"/>
  <c r="J34"/>
  <c r="G33"/>
  <c r="J33" l="1"/>
  <c r="J47" s="1"/>
  <c r="J48" s="1"/>
</calcChain>
</file>

<file path=xl/sharedStrings.xml><?xml version="1.0" encoding="utf-8"?>
<sst xmlns="http://schemas.openxmlformats.org/spreadsheetml/2006/main" count="244" uniqueCount="191">
  <si>
    <t>№ п/п</t>
  </si>
  <si>
    <t>Наименование мероприятия</t>
  </si>
  <si>
    <t>Ответственный исполнитель</t>
  </si>
  <si>
    <t>Срок реализации</t>
  </si>
  <si>
    <t>Проект нормативного правового акта или иной документ</t>
  </si>
  <si>
    <t>Целевой показатель</t>
  </si>
  <si>
    <t>Значение целевого показателя</t>
  </si>
  <si>
    <t>Бюджетный эффект от реализации мероприятий, тыс.рублей</t>
  </si>
  <si>
    <t>2017 год</t>
  </si>
  <si>
    <t>Итого по мероприятиям по росту доходов бюджета муниципального образования</t>
  </si>
  <si>
    <t>Итого по мероприятиям  оптимизации расходов бюджета муниципального образования Кондинский район</t>
  </si>
  <si>
    <t>2.1</t>
  </si>
  <si>
    <t>2.2</t>
  </si>
  <si>
    <t>1.1</t>
  </si>
  <si>
    <t>1.2</t>
  </si>
  <si>
    <t>Приложение</t>
  </si>
  <si>
    <t>к постановлению администрации Кондинского района</t>
  </si>
  <si>
    <t>3.1</t>
  </si>
  <si>
    <t>2018 год</t>
  </si>
  <si>
    <t>2019 год</t>
  </si>
  <si>
    <t>Исп. (тел. ФИО)</t>
  </si>
  <si>
    <t>Сокращение расходов бюджета района на содержание органов местного самоуправления и муниципальных учреждений в части исключения:</t>
  </si>
  <si>
    <t>выплат к юбилейным, праздничным датам и профессиональным праздникам , выплат работающим юбилярам, достигшим возраста 50 лет, 55 лет, 60 лет, 65 лет</t>
  </si>
  <si>
    <t xml:space="preserve">единовременного денежного поощрения в размере одного месячного фонда оплаты труда при выходе на пенсию </t>
  </si>
  <si>
    <t>материальной помощи в связи со смертью близких родственников (родители, муж (жена), дети), рождением ребенка, трудной жизненной ситуацией</t>
  </si>
  <si>
    <t>материальной помощи в случае смерти работника в период его трудовых отношений с муниципальным учреждением (выплачивается членам его семьи)</t>
  </si>
  <si>
    <t xml:space="preserve">сокращения продолжительности дополнительных оплачиваемых отпусков за выслугу лет и за ненормированный рабочий день </t>
  </si>
  <si>
    <t>сокращения категории лиц, которым предоставляются дополнительные гарантии по частичной компенсации стоимости оздоровительной или санаторно-курортной путевки и компенсации стоимости проезда к месту лечения (оздоровления) и обратно (пенсионерам по выслуге лет и детям в возрасте от 18 лет до 23 лет, обучающимся на дневных отделениях профессиональных образовательных организаций и образовательных организаций высшего образования)</t>
  </si>
  <si>
    <t xml:space="preserve">Оптимизация расходов бюджета района по отношению к уровню 2016 года, тыс. рублей
</t>
  </si>
  <si>
    <t>В целях оптимизации расходов бюджета в сфере закупок товаров, работ, услуг для обеспечения нужд Кондинского района:
- при осуществлении закупок преимущественно использовать  конкурентные способы определения поставщиков (исполнителей, подрядчиков).</t>
  </si>
  <si>
    <t>Органы исполнительной власти, структурные подразделения администрации Кондинского района, получатели бюджетных средств</t>
  </si>
  <si>
    <t>постоянно</t>
  </si>
  <si>
    <t>Аналитическая информация</t>
  </si>
  <si>
    <t>Пересмотреть величину корректирующего коэффициента К2, применяемого при исчислении единого налога на вмененный доход для отдельных видов деятельности, в сторону увеличения</t>
  </si>
  <si>
    <t>Комитет экономического развития администрации Кондинского района</t>
  </si>
  <si>
    <t>в течении года</t>
  </si>
  <si>
    <t>Отношение дополнительно поступивших доходов в виде единого налога на вмененный доход для отдельных видов деятельности (ЕНВДдоп) к плановому показателю доходов в виде единого налога на вмененный доход для отдельных видов деятельности (ЕНВДплан), утвержденному решением о бюджете муниципального образования Кондинский район на соответствующий год, ЕНВДдоп/ЕНВДплан*100%, %</t>
  </si>
  <si>
    <t xml:space="preserve">Проанализировать эффективность осуществляемых ранее мер поддержки и стимулирования деятельности субъектов малого предпринимательства </t>
  </si>
  <si>
    <t>Комитет несырьевого сектора экономики и поддержки предпринимательства администрации Кондинского района</t>
  </si>
  <si>
    <t>Количество созданных (сохраненных) рабочих мест, единиц</t>
  </si>
  <si>
    <t>1.3</t>
  </si>
  <si>
    <t>1.4</t>
  </si>
  <si>
    <t>1.5</t>
  </si>
  <si>
    <t>1.6</t>
  </si>
  <si>
    <t>1.7</t>
  </si>
  <si>
    <t xml:space="preserve">Внести изменения в перечень муниципального имущества, предназначенного к приватизации в 2017 году. Утвердить перечень имущества, предназначенного к приватизации в 2018-2019 году </t>
  </si>
  <si>
    <t>Комитет по управлению муниципальным имуществом администрации Кондинского района</t>
  </si>
  <si>
    <t>Решение Думы Кондинского района «О внесении изменений в решение Думы Кондинского района от 17 сентября 2014 года № 487 «Об утверждении прогнозного плана приватизации муниципального имущества Кондинского района на 2015-2017 годы»</t>
  </si>
  <si>
    <t>Количество объектов, дополнительно вносимых в план приватизации, единиц</t>
  </si>
  <si>
    <t xml:space="preserve">Провести мероприятия по выявлению фактов использования земельных участков без правоустанавливающих документов </t>
  </si>
  <si>
    <t>Постановление администрации Кондинского района «Об утверждении Положения о муниципальном земельном контроле»</t>
  </si>
  <si>
    <t>Постановление администрации Кондинского района «Об утверждении административного регламента функции по  осуществлению муниципального земельного контроля»</t>
  </si>
  <si>
    <t xml:space="preserve">Количество выявленных земельных участков, используемых без правоустанавливающих документов, единиц </t>
  </si>
  <si>
    <t>Принять меры, направленные на погашение просроченной дебиторской задолженности по поступлениям в бюджет неналоговых доходов</t>
  </si>
  <si>
    <t>Документы, оформляемые в результате претензионной и исковой работы</t>
  </si>
  <si>
    <t xml:space="preserve">Поступление в бюджет задолженности в результате проведенных мероприятий, тыс. руб.  </t>
  </si>
  <si>
    <t>Муниципальное учреждение "Управление капитального строительства Кондинского района"</t>
  </si>
  <si>
    <t>Установить значение показателя соотношения муниципального долга к доходам бюджета района без учета безвозмездных поступлений и поступлений налоговых доходов по дополнительным нормативам отчислений</t>
  </si>
  <si>
    <t>отношение муниципального долга к доходам бюджета района без учета безвозмездных поступлений и поступлений налоговых доходов по дополнительным нормативам отчислений, %</t>
  </si>
  <si>
    <t>Заключить соглашения о сотрудничестве в сфере жилищного строительства</t>
  </si>
  <si>
    <t>Соглашения о сотрудничестве</t>
  </si>
  <si>
    <t>Количество заключенных соглашений о сотрудничестве, единиц</t>
  </si>
  <si>
    <t>2.3</t>
  </si>
  <si>
    <t>Реорганизационные мероприятия в МКОУ детский сад "Березка" пгт. Кондинское</t>
  </si>
  <si>
    <t>Управление образования администрации Кондинского района</t>
  </si>
  <si>
    <t>Приказ учреждения</t>
  </si>
  <si>
    <t>2.4</t>
  </si>
  <si>
    <t>2.5</t>
  </si>
  <si>
    <t>Реорганизационные мероприятия в МБУ "ЦОФР ОУ Кондинского района"</t>
  </si>
  <si>
    <t>2017-2019 год</t>
  </si>
  <si>
    <t>Уменьшение расходов на формирование муниципального задания БУ и АУ за счет поступления родительской платы за содержание в детских дошкольных учреждениях(на уровень инфляции)</t>
  </si>
  <si>
    <t>Возможно только при наличии НПА по увеличению размера родительской платы в ДОУ</t>
  </si>
  <si>
    <t>Сокращение расходов бюджета на сумму увеличения объема поступлений доходов от родительской платы бюджетных и автономных учреждений на величину индекса-дефлятора (тыс. руб)</t>
  </si>
  <si>
    <t>Оптимизация расходов на финансовое обеспечение выполнения муниципального задания (%)</t>
  </si>
  <si>
    <t>Управление культуры администрации Кондинского района</t>
  </si>
  <si>
    <t xml:space="preserve">постоянно </t>
  </si>
  <si>
    <t>Приказ Управления культуры администрации Кондинского района</t>
  </si>
  <si>
    <t xml:space="preserve"> 2017 год</t>
  </si>
  <si>
    <t>2.6</t>
  </si>
  <si>
    <t>2.7</t>
  </si>
  <si>
    <t>Оптимизация расходов по услугам связи (интернет) переход с оператора "Ростелеком" на "Мотив"</t>
  </si>
  <si>
    <t>февраль 2017 года</t>
  </si>
  <si>
    <t>Оптимизация расходов по приобретению материальных запасов на 5%</t>
  </si>
  <si>
    <t>2.7.1</t>
  </si>
  <si>
    <t>2.7.2</t>
  </si>
  <si>
    <t>2.7.3</t>
  </si>
  <si>
    <t>2.7.4</t>
  </si>
  <si>
    <t>2.7.5</t>
  </si>
  <si>
    <t>2.7.6</t>
  </si>
  <si>
    <t>2.8</t>
  </si>
  <si>
    <t>2.9</t>
  </si>
  <si>
    <t>2.10</t>
  </si>
  <si>
    <t>Постановление администрации Кондинского района от 16 декабря 2013 года № 2703 «О муниципальной программе Кондинского района "Комплексное социально-экономическое развитие Кондинского района на 2014-2016 годы и на период до 2020 года"»</t>
  </si>
  <si>
    <t>Постановление администрации Кондинского района от 21 ноября 2016 года № 2703 «О муниципальной программе Кондинского района "Развитие малого и среднего предпринимательства в Кондинском районе на 2017-2020 годы"</t>
  </si>
  <si>
    <t>Расширить перечень и объемы платных услуг, оказываемых казенными учреждениями Кондинского района в соответствии с их Уставами, а также пересмотреть действующий порядок определения платы за оказание услуг (выполнение работ), с определением эффективного уровня рентабельности</t>
  </si>
  <si>
    <t>Увеличение стоимости платных услуг на величину индекса-дефлятора, %</t>
  </si>
  <si>
    <t>Сокращение ставок (ед.)</t>
  </si>
  <si>
    <t>2.11</t>
  </si>
  <si>
    <t>Сокращение расходов на субсидии организациям транспортного комплекса, осуществляющих перевозку пассажиров и багажа на муниципальных маршрутах</t>
  </si>
  <si>
    <t>2017-2019</t>
  </si>
  <si>
    <t>Постановление от 06 декабря 2016 года №1847 "Об утверждении производственной программы пассажирских перевозок на 2017 год"; Постановление от 09 января 2017 года №13 "О внесении изменений в постановление администрации Кондинского района от 06 декабря 2016 года № 1847 "Об утверждении производственной программы пассажирских перевозок на 2017 год"; Постановления  от 17.11.2016г. № 1763 "О муниципальной программе Кондинского района "Развитие транспортной системы Кондинского района на 2017-2020 годы"</t>
  </si>
  <si>
    <t>Транспортная подвижность населения Кондинского района в межмуниципальном сообщении, количество поездок одного жителя в год.</t>
  </si>
  <si>
    <t>План мероприятий по росту доходов, оптимизации расходов бюджета и совершенствованию долговой политики муниципального образования Кондинский район на 2017 год и на плановый период 2018 и 2019 годов</t>
  </si>
  <si>
    <t>1.8</t>
  </si>
  <si>
    <t>3.2</t>
  </si>
  <si>
    <t>3.3</t>
  </si>
  <si>
    <t>Установить уровень долговой нагрузки на бюджет района по ежегодному погашению долговых обязательств на уровне, не превышающем 10% 
от суммарного годового объема доходов бюджета района без учета безвозмездных поступлений и поступлений налоговых доходов по дополнительным нормативам отчислений</t>
  </si>
  <si>
    <t>Установить предельный годовой объем расходов на обслуживание муниципального долга не более 0,1 % 
от общего годового объема расходов бюджета района, 
за исключением расходов, осуществляемых 
за счет субвенций</t>
  </si>
  <si>
    <t>Комитет по финансам и налоговой политике администрации Кондинского района</t>
  </si>
  <si>
    <t>Мероприятия, по которым определить бюджетный эффект не представляется возможным</t>
  </si>
  <si>
    <t>Обеспечить выявление юридических лиц, не состоящих на налоговом учете по месту нахождения обособленного подразделения</t>
  </si>
  <si>
    <t>Распоряжение администрации  Кондинского района от 28.03.2014 года № 112-р «О мерах, обеспечивающих постановку на учет в налоговом органе юридических лиц по месту их фактического нахождения и осуществления предпринимательской деятельности»</t>
  </si>
  <si>
    <t xml:space="preserve">Поступление в консолидированный  бюджет муниципального образования Кондинский район доходов в виде налога на доходы физических лиц, уплачиваемого выявленными юридическими лицами </t>
  </si>
  <si>
    <t>1.9</t>
  </si>
  <si>
    <t>Провести необходимую работу с налогоплательщиками по сокращению и ликвидации задолженности по налоговым платежам, в том числе по начисленным штрафным санкциям</t>
  </si>
  <si>
    <t xml:space="preserve">По мере поступления информации о задолженности по налоговым платежам, в том числе по начисленным штрафным санкциям </t>
  </si>
  <si>
    <t>Протокол заседания комиссии по мобилизации дополнительных доходов в бюджет муниципального образования Кондинский район, письмо Комитета по финансам и налоговой политике администрации Кондинского района</t>
  </si>
  <si>
    <t>Сокращение и ликвидация задолженности по налоговым платежам, в том числе по начисленным штрафным санкциям</t>
  </si>
  <si>
    <t>1.10</t>
  </si>
  <si>
    <t xml:space="preserve">Провести мероприятия по снижению неформальной занятости и легализации «серой» заработной платы, повышению собираемости страховых взносов во внебюджетные фонды </t>
  </si>
  <si>
    <t>План мероприятий, направленных на снижение неформальной занятости и легализацию «серой» заработной платы, повышение собираемости страховых взносов во внебюджетные фонды</t>
  </si>
  <si>
    <t xml:space="preserve">Повышение поступлений налога на доходы физических лиц в результате снижения численности экономически активных лиц, находящихся в трудоспособном возрасте, не осуществляющих трудовую деятельность, повышение поступлений страховых взносов во внебюджетные фонды </t>
  </si>
  <si>
    <t>Объем экономии расходов местного бюджета, тыс.руб.</t>
  </si>
  <si>
    <t>Реорганизационные мероприятия в учреждениях культуры (оптимизация штатной численности МУК "Кондинская межпоселенческая централизованная библиотечная система"сокращение 1 штатной ед.)</t>
  </si>
  <si>
    <t>Объем экономии расходов местного бюджета отрасли (тыс. руб)</t>
  </si>
  <si>
    <t>Постановление администрации Кондинского района от 09.01.2017 года "О внесении изменений в постановление администрации Кондинского района от 15 апреля 2013 года № 778 "Об утверждении примерного Положения по оплате труда работников муниципальных учреждений культуры, молодежной политики и дополнительного образования детей, подведомственных управлению культуры и молодежной политики администрации Кондинского района" (с изм. от 09.01.2017 №10)</t>
  </si>
  <si>
    <t xml:space="preserve">     Решение Думы Кондинского района от 21.04.2011 года № 81 "Об утверждении Положения о размерах и условиях оплаты труда выборных должностных лиц, осуществляющих свои полномочия на постоянной основе и муниципальных служащих органов местного самоуправления Кондинского района" (с изм. от 06.12.2016 №186), 
     постановления администрации Кондинского района:
- от 28.12.2016 года №1975 "О внесении изменений в некоторые постановления администрации Кондинского района",   
- от 20.12.2012 года №2173 "Об утверждении примерного положения об оплате труда и социальной защищенности работников муниципального казенного учреждения "Центр обеспечения функционирования и развития образовательных учреждений Кондинского района" (с изм. от 20.12.2016 №1901),  
- от 18.12.2013 года  № 2727 "Об утверждении примерного Положения об оплате труда работников муниципальных образовательных организаций Кондинского района" (с изм.  от 19.12.2016 №1895),
- от 5.05.2014 года № 846 "Об утверждении примерного положения об оплате и стимулировании труда работников муниципальных учреждений физической культуры и спорта Кондинского района в новой редакции"    </t>
  </si>
  <si>
    <t>от января 2017 года №</t>
  </si>
  <si>
    <t>Недопущение увеличения численности работников подведомственных учреждений, содержание которых финансируется из средств местного бюджета (сокращение 15 шт. ед.)</t>
  </si>
  <si>
    <t>Недопущение увеличения численности работников подведомственных учреждений, содержание которых финансируется из средств местного бюджета (сокращение 6 шт. ед., после ввода в эксплуатацию нового здания и перевод учреждения в одно здание из трёх, функционирующих в настоящее время)</t>
  </si>
  <si>
    <t>Распоряжение от 28.12.2016 г. № 792-р "О передаче функций по организации питания"</t>
  </si>
  <si>
    <t>1.11</t>
  </si>
  <si>
    <t xml:space="preserve">Решение Думы Кондинского района от 17 сентября2014 года № 483 «О  системе налогообложения в виде единого налога на вмененный доход для отдельных видов деятельности на территории Кондинского района»
(с изменениями от 06.12.2016 года № 185 "О внесении изменений в решение Думы Кондинского района 
от 17 сентября 2014 года № 483 «О  системе налогообложения в виде единого налога на вмененный доход для отдельных видов деятельности на территории Кондинского района»
</t>
  </si>
  <si>
    <t>Протокол заседания комиссии по мобилизации дополнительных доходов в бюджет муниципального образования Кондинский район</t>
  </si>
  <si>
    <t>Выявление объектов недвижимого имущества, которые признаются объектами налогообложения, в отношении которых налоговая база определяется как кадастровая стоимость, не включенных в перечень</t>
  </si>
  <si>
    <t>Повышение поступлений налога на имущество физических лиц</t>
  </si>
  <si>
    <t>Всего по мероприятиям по росту доходов и оптимизации расходов бюджета муниципального образования Кондинский район</t>
  </si>
  <si>
    <r>
      <t>1.</t>
    </r>
    <r>
      <rPr>
        <sz val="7"/>
        <rFont val="Times New Roman"/>
        <family val="1"/>
        <charset val="204"/>
      </rPr>
      <t xml:space="preserve">      </t>
    </r>
    <r>
      <rPr>
        <sz val="11"/>
        <rFont val="Times New Roman"/>
        <family val="1"/>
        <charset val="204"/>
      </rPr>
      <t>Мероприятия по росту доходов бюджета муниципального образования</t>
    </r>
  </si>
  <si>
    <r>
      <t>2.</t>
    </r>
    <r>
      <rPr>
        <sz val="7"/>
        <rFont val="Times New Roman"/>
        <family val="1"/>
        <charset val="204"/>
      </rPr>
      <t xml:space="preserve">      </t>
    </r>
    <r>
      <rPr>
        <sz val="11"/>
        <rFont val="Times New Roman"/>
        <family val="1"/>
        <charset val="204"/>
      </rPr>
      <t>Мероприятия по оптимизации расходов бюджета муниципального образования</t>
    </r>
  </si>
  <si>
    <r>
      <t>3.</t>
    </r>
    <r>
      <rPr>
        <sz val="7"/>
        <rFont val="Times New Roman"/>
        <family val="1"/>
        <charset val="204"/>
      </rPr>
      <t xml:space="preserve">      </t>
    </r>
    <r>
      <rPr>
        <sz val="11"/>
        <rFont val="Times New Roman"/>
        <family val="1"/>
        <charset val="204"/>
      </rPr>
      <t>Мероприятия по сокращению муниципального долга муниципального образования и расходов на его обслуживание</t>
    </r>
  </si>
  <si>
    <t>Оптимизация расходов бюджета района (%) оплата текущих счетов по содержанию учреждений за счет внебюджетных источников</t>
  </si>
  <si>
    <t>Реорганизационные мероприятия в учреждениях дополнительного образования  подведомственных управлению культуры (внесены изменения в положение по оплате труда в части исключения единовременных выплат к юбилейным, праздничным датам и профессиональным праздникам)</t>
  </si>
  <si>
    <t>примечание</t>
  </si>
  <si>
    <r>
      <t xml:space="preserve">Бюджетный эффект от реализации мероприятий </t>
    </r>
    <r>
      <rPr>
        <b/>
        <u/>
        <sz val="11"/>
        <color rgb="FFFF0000"/>
        <rFont val="Times New Roman"/>
        <family val="1"/>
        <charset val="204"/>
      </rPr>
      <t>на 01.04.2017</t>
    </r>
    <r>
      <rPr>
        <sz val="11"/>
        <color theme="1"/>
        <rFont val="Times New Roman"/>
        <family val="1"/>
        <charset val="204"/>
      </rPr>
      <t xml:space="preserve"> года, тыс.рублей</t>
    </r>
  </si>
  <si>
    <t>2.12</t>
  </si>
  <si>
    <t xml:space="preserve">За 1 квартал 2017 года бюджетный эффект отсутствует, т.к. в 1 квартале 2017 года поступают платежи за 2016 год. На основании решения Думы от 06.12.2016 № 185"О внесении изменений в решение Думы Кондинского района 
от 17 сентября 2014 года № 483 «О  системе налогообложения 
в виде единого налога на вмененный доход для отдельных видов деятельности на территории Кондинского района» увеличение коэффициента К2 предусмотрено с 01.01.2017 года.
</t>
  </si>
  <si>
    <t>В рамках осуществления муниципального земельного контроля в 1 квартале 2017 года выявлено и оформлено в собственность 8 земельных участков, на которых расположены здания, строения, находящиеся в собственности граждан и используемых без правоустанавливающих документов (1 - пгт. Мортка, 2 - пгт. Луговой, 1 - пгт. Кондинское, 2 - пгт. Междуреченский, 1 - п. Назарово). По 6-ти земельным участкам собственники зданий и строений привлечены к оформлению прав на земельные участки, сумма за выкуп данных участков составила 17,6 тыс. руб. Два участка в пгт. Луговой и в пгт. Кондинское в стадии оформления, сумма за выкуп участков поступит во 2 квартале 2017 года.
Также в рамках муниципального земельного контроля выявлено 3 земельных участка, используемых собственниками в границах, превышающих отведенную площадь (пгт. Луговой). Собственники участков привлечены к оформлению самовольно занимаемой площади земельных участков. Предполагается, что участки будут оформлены в собственность в течение 2 квартала 2017 года. Ожидается, что денежные средства за выкуп таких земельных участков поступят во 2 и 3 кварталах 2017 года.</t>
  </si>
  <si>
    <t>1) Доходы от долевого строительства:  За 1 квартал 2017г. направлено исполнительных документов 6шт. на сумму 156,99 тыс.руб. По претензионно-исковой работе получено 42,64 тыс.рублей.
2) Доходы от продажи квартир, находящихся в собственности муниципальных районов: За 1 квартал 2017г. по претензионно-исковой работе получено 111,50 тыс.рублей.
3) Прочие поступления от использования имущества, находящегося в собственности муниципальных районов (служебный и коммерческий найм): За 1 квартал 2017г.подготовлено и направлено 25 шт.претензий на сумму 172,52 тыс.руб. и 8 шт. иск.заявлений на сумму 191,89 тыс. руб. По претензионно-исковой работе получено 174,25 тыс.рублей.
4) Доходы от сдачи в аренду имущества: За 1 квартал 2017г. подготовлено и направлено 19шт. претензии на сумму 325,91тыс. рублей и 10шт. исковых заявлений на сумму 464,34тыс. рублей. По претензионно-исковой работе получено 150,92тыс.рублей. 
5) Доходы, получаемые в виде арендной платы за земельные участки: За 1 квартал 2017г. направлено претензий 21шт.на сумму 310,22тыс.руб. По претензионно-исковой работе поступило 55,83тыс.руб.                                                                                                                    По претензионной работе за 1 кв 2017г. поступило:                                                                                                                                        - по имуществу 479,31тыс.рублей,     - по земле 55,83 тыс.рублей.                                                                 Всего: 535,14 тыс.рублей.</t>
  </si>
  <si>
    <t xml:space="preserve">В рамках программы «О муниципальной программе Кондинского района «Комплексное социально-экономическое развитие Кондинского района на 2014-2016 годы и на период до 2020 года» субсидии были предоставлены в 2015-2016гг., на 31.03.2017г. созданы следующие рабочие места в количестве 6 ед., в т.ч.:
1. ООО "Карымское коммунально-строительное предприятие" Хлебопекарня д. Шугур - 5 раб.мест. – бюджетный эффект в виде налоговых поступлений – 7,4 тыс.руб., (создание еще 1 раб.мест. планируется со 2 кв.2017г).,
2. ООО "Регион-К" "Развитие заготовительного и перерабатывающего процесса продукции дикорастущих на территории Кондинского района" - 1 раб.мест. – бюджетный эффект в виде налоговых поступлений – 0,6 тыс.руб. (создание еще 2 раб.мест. планируется со 2 кв.2017г., 12 сезон.раб.мест  будут созданы на время заготовки дикоросов сроком на 3 мес.)
3. Инвест.проект КФХ Ф.В.Чуриловича "Техническое перевооружение молочной фермы на 200 стойловых мест п.Лиственичный" – в соответствии с графиком 4 раб.мест. будут созданы со 2 полугодия 2017г.
</t>
  </si>
  <si>
    <t>платные услуги МУК "Кондинская межпоселенческая централизованная библиотечная система"</t>
  </si>
  <si>
    <t>Заключено 6 Соглашений о сотрудничестве, согласно реестра жилых помещений планируемых к выкупу в 2017 году</t>
  </si>
  <si>
    <t>За 1 квартал не выявлены юридические лица, не состоящие на налоговом учете по месту нахождения обособленного подразделения</t>
  </si>
  <si>
    <t xml:space="preserve">За 1 квартал 2017 года взыскано задолженности за технический надзор  за 2013 год, в том числе:  ИП Тернавский А.В. - 12,8 тыс. руб., ИП Метлицкий В.П.- 70,0 тыс. руб.
</t>
  </si>
  <si>
    <t>Проект постановления находится в стадии подготовки, увеличение размера родительской платы планируется с 1 июня 2017 года.Бюджетный эффект планируется достигнуть во втором полугодии 2017 года.</t>
  </si>
  <si>
    <t>Согласно протокола заседания рабочей группы Управления культуры от 31.01.17г № 1 утвержден план мероприятий по росту доходов и оптимизации расходов бюджета на 2017 год, в том числе принятие расходов по МУК РДКИ на внебюджетные услуги по противопожарной перемотке кранов, вывоз ТБО, обучение в области промышленной безопасности, прохождение медосмотра.</t>
  </si>
  <si>
    <t xml:space="preserve">В целях взыскания и урегулирования недоимки по налогам проводятся следующие мероприятия:
-ежемесячно направляются списки должников в адрес администраций городских и сельких поселений;
-в адрес налоговых агентов  направлены списки должников- работников организаций; 
-на сайте администрации Кондинского района постоянно обновляются и размещаются информационные материалы для налогоплательшиков по недопущению налоговой задолженности;                                - ежемесячно проводится мониторинг уплаты налогов, в разрезе налогоплательщиков с аналогичным периодом прошлого года;                                      - подготовлены памятки для налогоплательщиков и вручены налогоплательщикам волонтерами Кондинского района. По итогам работы за 1 квартал 2017 года недоимка сократилась на 637,2 тыс.рублей (на 6 процентов). </t>
  </si>
  <si>
    <t xml:space="preserve">31 января 2017 года расторгнут договор с ПАО "Ростелеком". С 01.02.2017г. заключен договор на предоставление услуг связи(интернет) оператора Мотив. </t>
  </si>
  <si>
    <t>Принятие бюджетных обязательств по приобретению материальных запасов снижен на 5%.</t>
  </si>
  <si>
    <t>за 1 квартал 2017 года объекты недвижимого имущества, которые признаются объектами налогообложения, в отношении которых налоговая база определяется как кадастровая стоимость не выявлены</t>
  </si>
  <si>
    <t xml:space="preserve"> Рабочими группами поселений организованы 31 встреча с работодателями, в ходе которых выявлено 4 нарушения трудового законодательства (задолженность по выплате  заработной платы).  По результатам деятельности  рабочих групп поселений, выявлены 10 человек, находящихся в трудоспособном возрасте и не имеющих доходов, фактически работающих постоянно либо временно без оформления  трудовых отношений, из них легализовали трудовую деятельность (заключили трудовые договоры) 10 человек.</t>
  </si>
  <si>
    <t>Передача муниципальных услуг в социальной сфере на оказание немуниципальным организациям (коммерческим, некоммерческим)</t>
  </si>
  <si>
    <t>Управление образования администрации Кондинского района, Управление культуры администрации Кондинского района, Комитет физической культуры и спорта администрации Кондинского района, Отдел молодежной политики администрации Кондинского района</t>
  </si>
  <si>
    <t>2017-2019 годы</t>
  </si>
  <si>
    <t>Соглашение о предоставлении субсидии из бюджета муниципального образования Кондинский район немуниципальным организациям, в том числе социально ориентированным некоммерческим организациям, на предоставление услуг в социальной сфере</t>
  </si>
  <si>
    <t>количество переданных услуг, ед.</t>
  </si>
  <si>
    <t>2.13</t>
  </si>
  <si>
    <t>2.14</t>
  </si>
  <si>
    <t>Передача муниципальных услуг на оказание в МБУ Кондинского района МФЦ</t>
  </si>
  <si>
    <t>Заключение муниципальными учреждениями энергосервисных контрактов (в 2016 году заключено 8 контрактов)</t>
  </si>
  <si>
    <t>Комитет экономического развития, комитет по управлению муниципальным имуществом</t>
  </si>
  <si>
    <t>Внесение изменений в распоряжение администрации Кондинского района от 21.07.2015 № 360-р (с изменениями от 22.06.2016 №387-р)</t>
  </si>
  <si>
    <t>Управление жилищно-коммунального хозяйства администрации Кондинского района совместно с главными распорядителями бюджетных средств</t>
  </si>
  <si>
    <t>количество заключенных контрактов, ед.</t>
  </si>
  <si>
    <t xml:space="preserve">Федеральный закон от 23.11.2009 № 261-ФЗ «Об энергосбережении и о повышении энергетической эффективности и о внесении изменений в отдельные законодательные акты Российской Федерации» </t>
  </si>
  <si>
    <t>Администрация Кондинского района - 54,9 т.р.
УМТО 280,8 т.р. -экономия сложилась от заключенных МК на обслуживание узлов.учета -153,6, страхование ОСАГО-1,0; предрейсовый мед.осмотр-12,1; покупку бумаги А4-113,9 сумма экономии перенаправлена на заключение МК по  обслуживанию охранно-пожарной сигнализации в зданиях Администрации (Ул.Титова 26)-166,7т.р.; на приобретение канцелярии -113,0т.р.
КУМИ 343,0 т.р. заключен МК на межевание земельных участков, сложившаяся экономия по результатам котировки перенаправлена на заключение дополнительных договоров на межевание земельных участков.
Управление образования администрации Кондинского района - 288,2 т.р.Экономия сложилась по договорам поставки продуктов питания. Средства перенаправлены на те же цели.</t>
  </si>
  <si>
    <t>Достигнутый бюджетный эффект в объеме 34,6 т.р. перенаправлен на исполнение Указов Президента РФ, в целях исполнения целевого показателя "среднемесячная заработная плата", утвержденного муниципальной "Дорожной картой".</t>
  </si>
  <si>
    <t>Бюджетный эффект достигнут в результате реализации реорганизационных мероприятий в соответствии с планом. Средства направлены на реализацию мероприятий в рамках подпрограммы "Организация отдыха и оздоровления детей" муниципальной программы "Развитие образования в Кондинском районе на 2017-2020 годы".</t>
  </si>
  <si>
    <t>В рамках данного мероприятия предусмотренно сокращение расходов на субсидии организациям транспортного комплекса, осуществляющих перевозку пасажиров и багажа на муниципальных маршрутах за счет отмены посадок в д. Карым для рейсов, выполняемых АО "Ютейр-Вертолетные услуги" в 2017 году. Бюджетный эффект от данного мероприятия  составит 442,3 т.р. В связи с началом выполнения полетов авиакомпаний с 01.04.2017 года эффект будет достигнут во II и  III кварталах 2017 года.</t>
  </si>
  <si>
    <r>
      <t xml:space="preserve">  </t>
    </r>
    <r>
      <rPr>
        <sz val="11"/>
        <rFont val="Times New Roman"/>
        <family val="1"/>
        <charset val="204"/>
      </rPr>
      <t>По всем направлениям социальной сферы района разработаны и утверждены Порядки предоставления субсидий из бюджета муниципального образования Кондинский район на оказание муниципальных услуг немуниципальными организациями, в том числе социально-ориентированными некоммерческими организациями. Расчеты стоимости услуг, передаваемых на оказание на оказание немуниципальным организациям, в т.ч. социально-ориентированным организациям, утверждены постановлением администрации Кондинского района от 22 февраля 2017 года № 253. Разработан Порядок ведения реестра немуниципальных организаций, оказывающих услуги населению в социальной сфере (постановление администрации Кондинского района от 27 февраля 2017 года № 256) и утвержден Реестр немуниципальных организаций, оказывающих услуги населению в социальной сфере на территории Кондинского района, в который включены 6 немуниципальных организаций(постановление администрации Кондинского района от 24 марта 2017 года № 387). 31 марта 2017 года, с целью информирования о мерах и механизмах поддержки немуниципальных организаций, совместно с Фондом поддержки предпринимательства был организован круглый стол, на который были приглашены специалисты администрации Кондинского района, а также руководители НКО.</t>
    </r>
  </si>
  <si>
    <t xml:space="preserve">Планируется внесение изменений в постановление администрации Кондинского района от 09 июня 2015 года № 662 "Об утверждении реестра муниципальных услуг", с целью дополнения реестра услугой "Предоставление земельных участков в собственность для индивидуального жилищногостоительства из земель, находящихся в муниципальной собственности или государственная собственность на которые не разграничена, однократно бесплатно отдельным категориям граждан". После внесения изменений в Реестр муниципальных услуг, структурным подразделением, ответственным за оказание  услуги будет утвержден административный регламент. После  чего услугу будет передана на оказание в МБУ Кондинского района МФЦ, путем внесения изменения в постановление администрации Кондинского района от 21 июля 2015 года № 360-р. Данная работа будет проведена в течении 2 квартала 2017 года. </t>
  </si>
  <si>
    <t>Бюджетный эффект достигнут в результате реализации муниципального имущества : ГАЗ 2217, Шевроле Нива, УАЗ Патриот.  Решением Думы Кондинского района от 26.01.2017г. № 207, № 220 от 27.02.2017 года, № 241 от 27.03.2017 года внесены изменения,  в части дополнения объектов реализации :база РПНБ и АГЗС; здание конторы п.Лиственичный; административно-бытовое здание пгт.Междуреченский; помещение гаража (2 бокса) пгт.Междуреченский; здание магазина п.Лиственичный; здание гаража пгт.Междуреченский), нежилые  помещения г.Урай,автомобиль тайота ланд крузер, нива шевроле. В дальнейшем плановые назначения бюджетного эффекта будут пересмотрены в сторону увеличения.</t>
  </si>
  <si>
    <t>Бюджетный эффект будет достигнут в течении текущего года</t>
  </si>
  <si>
    <t>В настоящее время проводится работа по заключению энергосервисных контрактов. Для рассмотрения возможности заключения энергосервисных контрактов по модернизации уличного освещения направлены заполненные опросные листы в адреса компаний: группы компаний «Энергосервисные технологии» и публичного акционерного общества «Ростелеком». В настоящее время ответа о решении по заключению энергосервисных контрактов в адрес администрации Кондинского района не поступало. Заключение 5 энергосервисных контрактов планируется до конца 2017 года.</t>
  </si>
  <si>
    <t>не более 55</t>
  </si>
  <si>
    <t>не более 5</t>
  </si>
  <si>
    <t xml:space="preserve"> не более     55</t>
  </si>
  <si>
    <t xml:space="preserve"> не более 5</t>
  </si>
  <si>
    <t>В рамках программы «Развитие малого и среднего предпринимательства в Кондинском районе на 2017-2020 годы» субсидии на 31.03.2017г. не предоставлялись, рабочие места не созданы. Создание рабочих мест планируется в течении 2017 года.</t>
  </si>
  <si>
    <t>отношение годового объема погашения долговых обязательств к суммарному годовому объему доходов бюджета района без учета безвозмездных поступлений и поступлений налоговых доходов по дополнительным нормативам отчислений, %</t>
  </si>
  <si>
    <t>отношение годового объема расходов на обслуживание муниципального долга к общему годовому объему расходов бюджета района, за исключением расходов, осуществляемых за счет субвенций, %</t>
  </si>
  <si>
    <t>Снижение значения показателя вызвано уменьшением муниципального долга по бюджетному кредиту с 26 654,5 тыс.рублей на начало года до 10 664,5 тыс.рублей на конец первого квартала 2017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</si>
</sst>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7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3" fillId="0" borderId="0" xfId="0" applyNumberFormat="1" applyFont="1" applyFill="1"/>
    <xf numFmtId="0" fontId="8" fillId="0" borderId="0" xfId="0" applyFont="1" applyFill="1" applyAlignment="1">
      <alignment horizontal="center"/>
    </xf>
    <xf numFmtId="0" fontId="3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49" fontId="1" fillId="0" borderId="0" xfId="0" applyNumberFormat="1" applyFont="1" applyFill="1" applyAlignment="1">
      <alignment horizontal="center"/>
    </xf>
    <xf numFmtId="49" fontId="8" fillId="0" borderId="0" xfId="0" applyNumberFormat="1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0" fontId="3" fillId="0" borderId="1" xfId="0" applyFont="1" applyFill="1" applyBorder="1"/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2" fontId="7" fillId="0" borderId="1" xfId="0" applyNumberFormat="1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49" fontId="1" fillId="0" borderId="5" xfId="0" applyNumberFormat="1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164" fontId="5" fillId="0" borderId="3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49" fontId="2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49" fontId="4" fillId="0" borderId="0" xfId="0" applyNumberFormat="1" applyFont="1" applyFill="1"/>
    <xf numFmtId="49" fontId="2" fillId="0" borderId="0" xfId="0" applyNumberFormat="1" applyFont="1" applyFill="1"/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43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8D4EE960-8A72-4565-BEB7-659CEC4A063F}" diskRevisions="1" revisionId="292" version="143">
  <header guid="{8D4EE960-8A72-4565-BEB7-659CEC4A063F}" dateTime="2017-04-19T11:14:07" maxSheetId="4" userName="02-2211" r:id="rId143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B2CED1E3-28E9-413C-A161-F362B43E785B}" action="delete"/>
  <rcv guid="{B2CED1E3-28E9-413C-A161-F362B43E785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6"/>
  <sheetViews>
    <sheetView tabSelected="1" topLeftCell="A5" zoomScale="70" zoomScaleNormal="100" workbookViewId="0">
      <pane ySplit="1836" topLeftCell="A46" activePane="bottomLeft"/>
      <selection activeCell="N16" sqref="N16"/>
      <selection pane="bottomLeft" activeCell="J51" sqref="J51"/>
    </sheetView>
  </sheetViews>
  <sheetFormatPr defaultColWidth="8.88671875" defaultRowHeight="14.4"/>
  <cols>
    <col min="1" max="1" width="8.88671875" style="49" customWidth="1"/>
    <col min="2" max="2" width="29" style="3" customWidth="1"/>
    <col min="3" max="3" width="17" style="3" customWidth="1"/>
    <col min="4" max="4" width="14.88671875" style="3" customWidth="1"/>
    <col min="5" max="5" width="49" style="3" customWidth="1"/>
    <col min="6" max="6" width="31.33203125" style="3" customWidth="1"/>
    <col min="7" max="12" width="8.44140625" style="3" customWidth="1"/>
    <col min="13" max="13" width="22.88671875" style="3" customWidth="1"/>
    <col min="14" max="14" width="59.109375" style="5" customWidth="1"/>
    <col min="15" max="16384" width="8.88671875" style="3"/>
  </cols>
  <sheetData>
    <row r="1" spans="1:14" ht="33.6" customHeight="1">
      <c r="A1" s="1"/>
      <c r="B1" s="2"/>
      <c r="L1" s="4" t="s">
        <v>15</v>
      </c>
    </row>
    <row r="2" spans="1:14" ht="23.4" customHeight="1">
      <c r="A2" s="6"/>
      <c r="L2" s="4" t="s">
        <v>16</v>
      </c>
    </row>
    <row r="3" spans="1:14">
      <c r="A3" s="6"/>
      <c r="L3" s="4" t="s">
        <v>127</v>
      </c>
    </row>
    <row r="4" spans="1:14" ht="42.75" customHeight="1">
      <c r="A4" s="85" t="s">
        <v>102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18">
      <c r="A5" s="7"/>
    </row>
    <row r="6" spans="1:14" ht="45" customHeight="1">
      <c r="A6" s="91" t="s">
        <v>0</v>
      </c>
      <c r="B6" s="78" t="s">
        <v>1</v>
      </c>
      <c r="C6" s="76" t="s">
        <v>2</v>
      </c>
      <c r="D6" s="76" t="s">
        <v>3</v>
      </c>
      <c r="E6" s="76" t="s">
        <v>4</v>
      </c>
      <c r="F6" s="76" t="s">
        <v>5</v>
      </c>
      <c r="G6" s="76" t="s">
        <v>6</v>
      </c>
      <c r="H6" s="76"/>
      <c r="I6" s="76"/>
      <c r="J6" s="76" t="s">
        <v>7</v>
      </c>
      <c r="K6" s="76"/>
      <c r="L6" s="76"/>
      <c r="M6" s="93" t="s">
        <v>143</v>
      </c>
      <c r="N6" s="94" t="s">
        <v>142</v>
      </c>
    </row>
    <row r="7" spans="1:14" ht="28.5" customHeight="1">
      <c r="A7" s="91"/>
      <c r="B7" s="79"/>
      <c r="C7" s="76"/>
      <c r="D7" s="76"/>
      <c r="E7" s="76"/>
      <c r="F7" s="76"/>
      <c r="G7" s="8" t="s">
        <v>8</v>
      </c>
      <c r="H7" s="8" t="s">
        <v>18</v>
      </c>
      <c r="I7" s="8" t="s">
        <v>19</v>
      </c>
      <c r="J7" s="8" t="s">
        <v>8</v>
      </c>
      <c r="K7" s="8" t="s">
        <v>18</v>
      </c>
      <c r="L7" s="8" t="s">
        <v>19</v>
      </c>
      <c r="M7" s="93"/>
      <c r="N7" s="94"/>
    </row>
    <row r="8" spans="1:14" ht="24.75" customHeight="1">
      <c r="A8" s="73" t="s">
        <v>137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5"/>
    </row>
    <row r="9" spans="1:14" ht="186" customHeight="1">
      <c r="A9" s="9" t="s">
        <v>13</v>
      </c>
      <c r="B9" s="10" t="s">
        <v>33</v>
      </c>
      <c r="C9" s="11" t="s">
        <v>34</v>
      </c>
      <c r="D9" s="11" t="s">
        <v>35</v>
      </c>
      <c r="E9" s="12" t="s">
        <v>132</v>
      </c>
      <c r="F9" s="11" t="s">
        <v>36</v>
      </c>
      <c r="G9" s="13">
        <v>1.2</v>
      </c>
      <c r="H9" s="13">
        <v>1.2</v>
      </c>
      <c r="I9" s="14">
        <v>1.2</v>
      </c>
      <c r="J9" s="15">
        <v>72.400000000000006</v>
      </c>
      <c r="K9" s="15">
        <v>72.400000000000006</v>
      </c>
      <c r="L9" s="15">
        <v>72.400000000000006</v>
      </c>
      <c r="M9" s="16">
        <v>0</v>
      </c>
      <c r="N9" s="17" t="s">
        <v>145</v>
      </c>
    </row>
    <row r="10" spans="1:14" ht="273" customHeight="1">
      <c r="A10" s="62" t="s">
        <v>14</v>
      </c>
      <c r="B10" s="80" t="s">
        <v>37</v>
      </c>
      <c r="C10" s="72" t="s">
        <v>38</v>
      </c>
      <c r="D10" s="11" t="s">
        <v>35</v>
      </c>
      <c r="E10" s="12" t="s">
        <v>92</v>
      </c>
      <c r="F10" s="11" t="s">
        <v>39</v>
      </c>
      <c r="G10" s="13">
        <v>25</v>
      </c>
      <c r="H10" s="13">
        <v>0</v>
      </c>
      <c r="I10" s="14">
        <v>0</v>
      </c>
      <c r="J10" s="15">
        <v>107.6</v>
      </c>
      <c r="K10" s="15">
        <v>0</v>
      </c>
      <c r="L10" s="15">
        <v>0</v>
      </c>
      <c r="M10" s="16">
        <v>8</v>
      </c>
      <c r="N10" s="17" t="s">
        <v>148</v>
      </c>
    </row>
    <row r="11" spans="1:14" ht="75.75" customHeight="1">
      <c r="A11" s="82"/>
      <c r="B11" s="81"/>
      <c r="C11" s="77"/>
      <c r="D11" s="11" t="s">
        <v>35</v>
      </c>
      <c r="E11" s="12" t="s">
        <v>93</v>
      </c>
      <c r="F11" s="11" t="s">
        <v>39</v>
      </c>
      <c r="G11" s="13">
        <v>14</v>
      </c>
      <c r="H11" s="13">
        <v>10</v>
      </c>
      <c r="I11" s="14">
        <v>10</v>
      </c>
      <c r="J11" s="15">
        <v>99.2</v>
      </c>
      <c r="K11" s="15">
        <v>70.8</v>
      </c>
      <c r="L11" s="15">
        <v>70.8</v>
      </c>
      <c r="M11" s="16">
        <v>0</v>
      </c>
      <c r="N11" s="17" t="s">
        <v>187</v>
      </c>
    </row>
    <row r="12" spans="1:14" ht="144" customHeight="1">
      <c r="A12" s="9" t="s">
        <v>40</v>
      </c>
      <c r="B12" s="12" t="s">
        <v>45</v>
      </c>
      <c r="C12" s="11" t="s">
        <v>46</v>
      </c>
      <c r="D12" s="11" t="s">
        <v>35</v>
      </c>
      <c r="E12" s="12" t="s">
        <v>47</v>
      </c>
      <c r="F12" s="11" t="s">
        <v>48</v>
      </c>
      <c r="G12" s="13">
        <v>4</v>
      </c>
      <c r="H12" s="13">
        <v>3</v>
      </c>
      <c r="I12" s="14">
        <v>3</v>
      </c>
      <c r="J12" s="15">
        <v>3000</v>
      </c>
      <c r="K12" s="15">
        <v>500</v>
      </c>
      <c r="L12" s="15">
        <v>500</v>
      </c>
      <c r="M12" s="16">
        <v>270</v>
      </c>
      <c r="N12" s="18" t="s">
        <v>180</v>
      </c>
    </row>
    <row r="13" spans="1:14" ht="38.25" customHeight="1">
      <c r="A13" s="62" t="s">
        <v>41</v>
      </c>
      <c r="B13" s="65" t="s">
        <v>49</v>
      </c>
      <c r="C13" s="72" t="s">
        <v>46</v>
      </c>
      <c r="D13" s="11" t="s">
        <v>35</v>
      </c>
      <c r="E13" s="12" t="s">
        <v>50</v>
      </c>
      <c r="F13" s="90" t="s">
        <v>52</v>
      </c>
      <c r="G13" s="72">
        <v>35</v>
      </c>
      <c r="H13" s="72">
        <v>45</v>
      </c>
      <c r="I13" s="72">
        <v>55</v>
      </c>
      <c r="J13" s="92">
        <v>34.299999999999997</v>
      </c>
      <c r="K13" s="92">
        <v>44.1</v>
      </c>
      <c r="L13" s="92">
        <v>53.9</v>
      </c>
      <c r="M13" s="86">
        <v>17.600000000000001</v>
      </c>
      <c r="N13" s="88" t="s">
        <v>146</v>
      </c>
    </row>
    <row r="14" spans="1:14" ht="207.75" customHeight="1">
      <c r="A14" s="82"/>
      <c r="B14" s="67"/>
      <c r="C14" s="77"/>
      <c r="D14" s="11" t="s">
        <v>35</v>
      </c>
      <c r="E14" s="12" t="s">
        <v>51</v>
      </c>
      <c r="F14" s="82"/>
      <c r="G14" s="72"/>
      <c r="H14" s="72"/>
      <c r="I14" s="72"/>
      <c r="J14" s="92"/>
      <c r="K14" s="92"/>
      <c r="L14" s="92"/>
      <c r="M14" s="87"/>
      <c r="N14" s="89"/>
    </row>
    <row r="15" spans="1:14" ht="315" customHeight="1">
      <c r="A15" s="62" t="s">
        <v>42</v>
      </c>
      <c r="B15" s="83" t="s">
        <v>53</v>
      </c>
      <c r="C15" s="11" t="s">
        <v>46</v>
      </c>
      <c r="D15" s="11" t="s">
        <v>35</v>
      </c>
      <c r="E15" s="12" t="s">
        <v>54</v>
      </c>
      <c r="F15" s="11" t="s">
        <v>55</v>
      </c>
      <c r="G15" s="13">
        <v>5000</v>
      </c>
      <c r="H15" s="13">
        <v>3000</v>
      </c>
      <c r="I15" s="14">
        <v>3000</v>
      </c>
      <c r="J15" s="15">
        <v>5000</v>
      </c>
      <c r="K15" s="15">
        <v>3000</v>
      </c>
      <c r="L15" s="15">
        <v>3000</v>
      </c>
      <c r="M15" s="16">
        <v>535.1</v>
      </c>
      <c r="N15" s="17" t="s">
        <v>147</v>
      </c>
    </row>
    <row r="16" spans="1:14" ht="94.5" customHeight="1">
      <c r="A16" s="82"/>
      <c r="B16" s="84"/>
      <c r="C16" s="58" t="s">
        <v>56</v>
      </c>
      <c r="D16" s="11" t="s">
        <v>35</v>
      </c>
      <c r="E16" s="12" t="s">
        <v>54</v>
      </c>
      <c r="F16" s="11" t="s">
        <v>55</v>
      </c>
      <c r="G16" s="13">
        <v>216.2</v>
      </c>
      <c r="H16" s="13">
        <v>0</v>
      </c>
      <c r="I16" s="14">
        <v>0</v>
      </c>
      <c r="J16" s="15">
        <v>216.2</v>
      </c>
      <c r="K16" s="15">
        <v>0</v>
      </c>
      <c r="L16" s="15">
        <v>0</v>
      </c>
      <c r="M16" s="16">
        <v>82.8</v>
      </c>
      <c r="N16" s="17" t="s">
        <v>152</v>
      </c>
    </row>
    <row r="17" spans="1:14" ht="97.5" customHeight="1">
      <c r="A17" s="62" t="s">
        <v>43</v>
      </c>
      <c r="B17" s="83" t="s">
        <v>94</v>
      </c>
      <c r="C17" s="11" t="s">
        <v>64</v>
      </c>
      <c r="D17" s="11" t="s">
        <v>35</v>
      </c>
      <c r="E17" s="19"/>
      <c r="F17" s="11" t="s">
        <v>95</v>
      </c>
      <c r="G17" s="13">
        <v>5.7</v>
      </c>
      <c r="H17" s="13">
        <v>5.7</v>
      </c>
      <c r="I17" s="14">
        <v>5.7</v>
      </c>
      <c r="J17" s="15">
        <v>30</v>
      </c>
      <c r="K17" s="15">
        <v>30</v>
      </c>
      <c r="L17" s="15">
        <v>30</v>
      </c>
      <c r="M17" s="16">
        <v>0</v>
      </c>
      <c r="N17" s="51" t="s">
        <v>181</v>
      </c>
    </row>
    <row r="18" spans="1:14" ht="66" customHeight="1">
      <c r="A18" s="62"/>
      <c r="B18" s="84"/>
      <c r="C18" s="11" t="s">
        <v>74</v>
      </c>
      <c r="D18" s="11" t="s">
        <v>35</v>
      </c>
      <c r="E18" s="20"/>
      <c r="F18" s="11" t="s">
        <v>95</v>
      </c>
      <c r="G18" s="13">
        <v>6.5</v>
      </c>
      <c r="H18" s="13">
        <v>6.5</v>
      </c>
      <c r="I18" s="14">
        <v>6.5</v>
      </c>
      <c r="J18" s="15">
        <v>1.7</v>
      </c>
      <c r="K18" s="15">
        <v>1.7</v>
      </c>
      <c r="L18" s="15">
        <v>1.7</v>
      </c>
      <c r="M18" s="16">
        <v>0.5</v>
      </c>
      <c r="N18" s="17" t="s">
        <v>149</v>
      </c>
    </row>
    <row r="19" spans="1:14" ht="98.25" customHeight="1">
      <c r="A19" s="9" t="s">
        <v>44</v>
      </c>
      <c r="B19" s="12" t="s">
        <v>59</v>
      </c>
      <c r="C19" s="11" t="s">
        <v>46</v>
      </c>
      <c r="D19" s="11" t="s">
        <v>35</v>
      </c>
      <c r="E19" s="12" t="s">
        <v>60</v>
      </c>
      <c r="F19" s="11" t="s">
        <v>61</v>
      </c>
      <c r="G19" s="13">
        <v>7</v>
      </c>
      <c r="H19" s="13">
        <v>7</v>
      </c>
      <c r="I19" s="14">
        <v>6</v>
      </c>
      <c r="J19" s="15">
        <v>4761.2</v>
      </c>
      <c r="K19" s="15">
        <v>4749.5</v>
      </c>
      <c r="L19" s="15">
        <v>3509.1</v>
      </c>
      <c r="M19" s="16">
        <v>1311.6</v>
      </c>
      <c r="N19" s="17" t="s">
        <v>150</v>
      </c>
    </row>
    <row r="20" spans="1:14" ht="28.5" customHeight="1">
      <c r="A20" s="69" t="s">
        <v>109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1"/>
    </row>
    <row r="21" spans="1:14" ht="133.5" customHeight="1">
      <c r="A21" s="9" t="s">
        <v>103</v>
      </c>
      <c r="B21" s="12" t="s">
        <v>110</v>
      </c>
      <c r="C21" s="11" t="s">
        <v>108</v>
      </c>
      <c r="D21" s="11" t="s">
        <v>31</v>
      </c>
      <c r="E21" s="18" t="s">
        <v>111</v>
      </c>
      <c r="F21" s="11" t="s">
        <v>112</v>
      </c>
      <c r="G21" s="17"/>
      <c r="H21" s="21"/>
      <c r="I21" s="21"/>
      <c r="J21" s="21"/>
      <c r="K21" s="21"/>
      <c r="L21" s="21"/>
      <c r="M21" s="22"/>
      <c r="N21" s="17" t="s">
        <v>151</v>
      </c>
    </row>
    <row r="22" spans="1:14" ht="136.94999999999999" customHeight="1">
      <c r="A22" s="9" t="s">
        <v>113</v>
      </c>
      <c r="B22" s="12" t="s">
        <v>114</v>
      </c>
      <c r="C22" s="11" t="s">
        <v>108</v>
      </c>
      <c r="D22" s="11" t="s">
        <v>115</v>
      </c>
      <c r="E22" s="18" t="s">
        <v>116</v>
      </c>
      <c r="F22" s="11" t="s">
        <v>117</v>
      </c>
      <c r="G22" s="17"/>
      <c r="H22" s="21"/>
      <c r="I22" s="21"/>
      <c r="J22" s="21"/>
      <c r="K22" s="21"/>
      <c r="L22" s="21"/>
      <c r="M22" s="22"/>
      <c r="N22" s="17" t="s">
        <v>155</v>
      </c>
    </row>
    <row r="23" spans="1:14" ht="130.5" customHeight="1">
      <c r="A23" s="9" t="s">
        <v>118</v>
      </c>
      <c r="B23" s="12" t="s">
        <v>119</v>
      </c>
      <c r="C23" s="11" t="s">
        <v>34</v>
      </c>
      <c r="D23" s="11" t="s">
        <v>31</v>
      </c>
      <c r="E23" s="18" t="s">
        <v>120</v>
      </c>
      <c r="F23" s="23" t="s">
        <v>121</v>
      </c>
      <c r="G23" s="17"/>
      <c r="H23" s="21"/>
      <c r="I23" s="21"/>
      <c r="J23" s="21"/>
      <c r="K23" s="21"/>
      <c r="L23" s="21"/>
      <c r="M23" s="22"/>
      <c r="N23" s="17" t="s">
        <v>159</v>
      </c>
    </row>
    <row r="24" spans="1:14" ht="126" customHeight="1">
      <c r="A24" s="9" t="s">
        <v>131</v>
      </c>
      <c r="B24" s="12" t="s">
        <v>134</v>
      </c>
      <c r="C24" s="11" t="s">
        <v>108</v>
      </c>
      <c r="D24" s="11" t="s">
        <v>31</v>
      </c>
      <c r="E24" s="24" t="s">
        <v>133</v>
      </c>
      <c r="F24" s="23" t="s">
        <v>135</v>
      </c>
      <c r="G24" s="17"/>
      <c r="H24" s="21"/>
      <c r="I24" s="21"/>
      <c r="J24" s="21"/>
      <c r="K24" s="21"/>
      <c r="L24" s="21"/>
      <c r="M24" s="22"/>
      <c r="N24" s="17" t="s">
        <v>158</v>
      </c>
    </row>
    <row r="25" spans="1:14" ht="21.75" customHeight="1">
      <c r="A25" s="68" t="s">
        <v>9</v>
      </c>
      <c r="B25" s="68"/>
      <c r="C25" s="68"/>
      <c r="D25" s="68"/>
      <c r="E25" s="68"/>
      <c r="F25" s="68"/>
      <c r="G25" s="68"/>
      <c r="H25" s="68"/>
      <c r="I25" s="68"/>
      <c r="J25" s="25">
        <f>J9+J10+J11+J12+J13+J15+J16+J17+J18+J19</f>
        <v>13322.600000000002</v>
      </c>
      <c r="K25" s="25">
        <f t="shared" ref="K25:L25" si="0">K9+K10+K11+K12+K13+K15+K16+K17+K18+K19</f>
        <v>8468.5</v>
      </c>
      <c r="L25" s="25">
        <f t="shared" si="0"/>
        <v>7237.9</v>
      </c>
      <c r="M25" s="26">
        <f>M9+M10+M11+M12+M13+M15+M16+M17+M18+M19</f>
        <v>2225.6</v>
      </c>
      <c r="N25" s="27"/>
    </row>
    <row r="26" spans="1:14" ht="22.5" customHeight="1">
      <c r="A26" s="59" t="s">
        <v>138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1"/>
    </row>
    <row r="27" spans="1:14" ht="127.5" customHeight="1">
      <c r="A27" s="28" t="s">
        <v>11</v>
      </c>
      <c r="B27" s="12" t="s">
        <v>63</v>
      </c>
      <c r="C27" s="11" t="s">
        <v>64</v>
      </c>
      <c r="D27" s="11" t="s">
        <v>8</v>
      </c>
      <c r="E27" s="12" t="s">
        <v>65</v>
      </c>
      <c r="F27" s="11" t="s">
        <v>129</v>
      </c>
      <c r="G27" s="29">
        <v>0.1</v>
      </c>
      <c r="H27" s="29">
        <v>0</v>
      </c>
      <c r="I27" s="30">
        <v>0</v>
      </c>
      <c r="J27" s="30">
        <v>580</v>
      </c>
      <c r="K27" s="30">
        <v>0</v>
      </c>
      <c r="L27" s="30">
        <v>0</v>
      </c>
      <c r="M27" s="31">
        <v>580</v>
      </c>
      <c r="N27" s="32" t="s">
        <v>176</v>
      </c>
    </row>
    <row r="28" spans="1:14" ht="88.5" customHeight="1">
      <c r="A28" s="28" t="s">
        <v>12</v>
      </c>
      <c r="B28" s="12" t="s">
        <v>68</v>
      </c>
      <c r="C28" s="11" t="s">
        <v>64</v>
      </c>
      <c r="D28" s="11" t="s">
        <v>8</v>
      </c>
      <c r="E28" s="12" t="s">
        <v>130</v>
      </c>
      <c r="F28" s="11" t="s">
        <v>128</v>
      </c>
      <c r="G28" s="29">
        <v>0.7</v>
      </c>
      <c r="H28" s="29">
        <v>0</v>
      </c>
      <c r="I28" s="30">
        <v>0</v>
      </c>
      <c r="J28" s="30">
        <v>3065</v>
      </c>
      <c r="K28" s="30">
        <v>0</v>
      </c>
      <c r="L28" s="30">
        <v>0</v>
      </c>
      <c r="M28" s="31">
        <v>3065</v>
      </c>
      <c r="N28" s="32" t="s">
        <v>176</v>
      </c>
    </row>
    <row r="29" spans="1:14" ht="85.5" customHeight="1">
      <c r="A29" s="28" t="s">
        <v>62</v>
      </c>
      <c r="B29" s="12" t="s">
        <v>70</v>
      </c>
      <c r="C29" s="11" t="s">
        <v>64</v>
      </c>
      <c r="D29" s="11" t="s">
        <v>69</v>
      </c>
      <c r="E29" s="12" t="s">
        <v>71</v>
      </c>
      <c r="F29" s="11" t="s">
        <v>72</v>
      </c>
      <c r="G29" s="29">
        <v>0.1</v>
      </c>
      <c r="H29" s="29">
        <v>0.1</v>
      </c>
      <c r="I29" s="29">
        <v>0.1</v>
      </c>
      <c r="J29" s="30">
        <v>300</v>
      </c>
      <c r="K29" s="30">
        <v>300</v>
      </c>
      <c r="L29" s="30">
        <v>300</v>
      </c>
      <c r="M29" s="33">
        <v>0</v>
      </c>
      <c r="N29" s="32" t="s">
        <v>153</v>
      </c>
    </row>
    <row r="30" spans="1:14" ht="150" customHeight="1">
      <c r="A30" s="28" t="s">
        <v>66</v>
      </c>
      <c r="B30" s="12" t="s">
        <v>73</v>
      </c>
      <c r="C30" s="11" t="s">
        <v>74</v>
      </c>
      <c r="D30" s="11" t="s">
        <v>75</v>
      </c>
      <c r="E30" s="12" t="s">
        <v>76</v>
      </c>
      <c r="F30" s="11" t="s">
        <v>140</v>
      </c>
      <c r="G30" s="29">
        <v>0.2</v>
      </c>
      <c r="H30" s="29">
        <v>0.3</v>
      </c>
      <c r="I30" s="29">
        <v>0.3</v>
      </c>
      <c r="J30" s="30">
        <v>210</v>
      </c>
      <c r="K30" s="30">
        <v>210</v>
      </c>
      <c r="L30" s="30">
        <v>210</v>
      </c>
      <c r="M30" s="33">
        <v>70.900000000000006</v>
      </c>
      <c r="N30" s="32" t="s">
        <v>154</v>
      </c>
    </row>
    <row r="31" spans="1:14" ht="150.75" customHeight="1">
      <c r="A31" s="28" t="s">
        <v>67</v>
      </c>
      <c r="B31" s="12" t="s">
        <v>123</v>
      </c>
      <c r="C31" s="11" t="s">
        <v>74</v>
      </c>
      <c r="D31" s="11" t="s">
        <v>8</v>
      </c>
      <c r="E31" s="12" t="s">
        <v>76</v>
      </c>
      <c r="F31" s="11" t="s">
        <v>96</v>
      </c>
      <c r="G31" s="29">
        <v>0</v>
      </c>
      <c r="H31" s="29">
        <v>1.4</v>
      </c>
      <c r="I31" s="30">
        <v>1.4</v>
      </c>
      <c r="J31" s="30">
        <v>0</v>
      </c>
      <c r="K31" s="30">
        <v>367.1</v>
      </c>
      <c r="L31" s="30">
        <v>367.1</v>
      </c>
      <c r="M31" s="22"/>
      <c r="N31" s="27"/>
    </row>
    <row r="32" spans="1:14" ht="127.95" customHeight="1">
      <c r="A32" s="28" t="s">
        <v>78</v>
      </c>
      <c r="B32" s="12" t="s">
        <v>141</v>
      </c>
      <c r="C32" s="11" t="s">
        <v>74</v>
      </c>
      <c r="D32" s="11" t="s">
        <v>77</v>
      </c>
      <c r="E32" s="12" t="s">
        <v>125</v>
      </c>
      <c r="F32" s="11" t="s">
        <v>124</v>
      </c>
      <c r="G32" s="29">
        <v>138.30000000000001</v>
      </c>
      <c r="H32" s="29"/>
      <c r="I32" s="29"/>
      <c r="J32" s="29">
        <v>138.30000000000001</v>
      </c>
      <c r="K32" s="29"/>
      <c r="L32" s="29"/>
      <c r="M32" s="33">
        <v>34.6</v>
      </c>
      <c r="N32" s="32" t="s">
        <v>175</v>
      </c>
    </row>
    <row r="33" spans="1:14" ht="70.5" customHeight="1">
      <c r="A33" s="28" t="s">
        <v>79</v>
      </c>
      <c r="B33" s="12" t="s">
        <v>21</v>
      </c>
      <c r="C33" s="17"/>
      <c r="D33" s="11" t="s">
        <v>8</v>
      </c>
      <c r="E33" s="65" t="s">
        <v>126</v>
      </c>
      <c r="F33" s="12" t="s">
        <v>28</v>
      </c>
      <c r="G33" s="29">
        <f>G34+G35+G36+G37+G38+G39</f>
        <v>3728.5999999999995</v>
      </c>
      <c r="H33" s="29"/>
      <c r="I33" s="29"/>
      <c r="J33" s="29">
        <f>J34+J35+J36+J37+J38+J39</f>
        <v>3728.5999999999995</v>
      </c>
      <c r="K33" s="29"/>
      <c r="L33" s="29"/>
      <c r="M33" s="33">
        <f>M34+M35+M36+M37+M38+M39</f>
        <v>244.29999999999998</v>
      </c>
      <c r="N33" s="27"/>
    </row>
    <row r="34" spans="1:14" ht="76.5" customHeight="1">
      <c r="A34" s="28" t="s">
        <v>83</v>
      </c>
      <c r="B34" s="12" t="s">
        <v>22</v>
      </c>
      <c r="C34" s="17"/>
      <c r="D34" s="11"/>
      <c r="E34" s="66"/>
      <c r="F34" s="17"/>
      <c r="G34" s="29">
        <f>2292.6-45.6</f>
        <v>2247</v>
      </c>
      <c r="H34" s="29"/>
      <c r="I34" s="29"/>
      <c r="J34" s="29">
        <f>G34</f>
        <v>2247</v>
      </c>
      <c r="K34" s="29"/>
      <c r="L34" s="29"/>
      <c r="M34" s="33">
        <v>191.7</v>
      </c>
      <c r="N34" s="27"/>
    </row>
    <row r="35" spans="1:14" ht="58.5" customHeight="1">
      <c r="A35" s="28" t="s">
        <v>84</v>
      </c>
      <c r="B35" s="12" t="s">
        <v>23</v>
      </c>
      <c r="C35" s="17"/>
      <c r="D35" s="11"/>
      <c r="E35" s="66"/>
      <c r="F35" s="17"/>
      <c r="G35" s="29">
        <f>217.2-21</f>
        <v>196.2</v>
      </c>
      <c r="H35" s="29"/>
      <c r="I35" s="29"/>
      <c r="J35" s="29">
        <f t="shared" ref="J35:J39" si="1">G35</f>
        <v>196.2</v>
      </c>
      <c r="K35" s="29"/>
      <c r="L35" s="29"/>
      <c r="M35" s="33">
        <v>35</v>
      </c>
      <c r="N35" s="27"/>
    </row>
    <row r="36" spans="1:14" ht="75" customHeight="1">
      <c r="A36" s="28" t="s">
        <v>85</v>
      </c>
      <c r="B36" s="12" t="s">
        <v>24</v>
      </c>
      <c r="C36" s="17"/>
      <c r="D36" s="11"/>
      <c r="E36" s="66"/>
      <c r="F36" s="17"/>
      <c r="G36" s="29">
        <f>223.7-23.7</f>
        <v>200</v>
      </c>
      <c r="H36" s="29"/>
      <c r="I36" s="29"/>
      <c r="J36" s="29">
        <f t="shared" si="1"/>
        <v>200</v>
      </c>
      <c r="K36" s="29"/>
      <c r="L36" s="29"/>
      <c r="M36" s="33"/>
      <c r="N36" s="27"/>
    </row>
    <row r="37" spans="1:14" ht="65.400000000000006" customHeight="1">
      <c r="A37" s="28" t="s">
        <v>86</v>
      </c>
      <c r="B37" s="12" t="s">
        <v>25</v>
      </c>
      <c r="C37" s="17"/>
      <c r="D37" s="11"/>
      <c r="E37" s="66"/>
      <c r="F37" s="17"/>
      <c r="G37" s="29">
        <v>7.9</v>
      </c>
      <c r="H37" s="29"/>
      <c r="I37" s="29"/>
      <c r="J37" s="29">
        <f t="shared" si="1"/>
        <v>7.9</v>
      </c>
      <c r="K37" s="29"/>
      <c r="L37" s="29"/>
      <c r="M37" s="22"/>
      <c r="N37" s="27"/>
    </row>
    <row r="38" spans="1:14" ht="60.75" customHeight="1">
      <c r="A38" s="28" t="s">
        <v>87</v>
      </c>
      <c r="B38" s="12" t="s">
        <v>26</v>
      </c>
      <c r="C38" s="17"/>
      <c r="D38" s="11"/>
      <c r="E38" s="66"/>
      <c r="F38" s="17"/>
      <c r="G38" s="29">
        <v>772.3</v>
      </c>
      <c r="H38" s="29"/>
      <c r="I38" s="29"/>
      <c r="J38" s="29">
        <f t="shared" si="1"/>
        <v>772.3</v>
      </c>
      <c r="K38" s="29"/>
      <c r="L38" s="29"/>
      <c r="M38" s="33">
        <v>17.600000000000001</v>
      </c>
      <c r="N38" s="27"/>
    </row>
    <row r="39" spans="1:14" ht="213.75" customHeight="1">
      <c r="A39" s="28" t="s">
        <v>88</v>
      </c>
      <c r="B39" s="12" t="s">
        <v>27</v>
      </c>
      <c r="C39" s="17"/>
      <c r="D39" s="11"/>
      <c r="E39" s="67"/>
      <c r="F39" s="17"/>
      <c r="G39" s="29">
        <f>348.8-43.6</f>
        <v>305.2</v>
      </c>
      <c r="H39" s="29"/>
      <c r="I39" s="29"/>
      <c r="J39" s="29">
        <f t="shared" si="1"/>
        <v>305.2</v>
      </c>
      <c r="K39" s="29"/>
      <c r="L39" s="29"/>
      <c r="M39" s="33"/>
      <c r="N39" s="32"/>
    </row>
    <row r="40" spans="1:14" ht="193.2">
      <c r="A40" s="28" t="s">
        <v>89</v>
      </c>
      <c r="B40" s="12" t="s">
        <v>29</v>
      </c>
      <c r="C40" s="17" t="s">
        <v>30</v>
      </c>
      <c r="D40" s="11" t="s">
        <v>31</v>
      </c>
      <c r="E40" s="17" t="s">
        <v>32</v>
      </c>
      <c r="F40" s="34"/>
      <c r="G40" s="29"/>
      <c r="H40" s="29"/>
      <c r="I40" s="29"/>
      <c r="J40" s="29">
        <v>3862.8</v>
      </c>
      <c r="K40" s="29">
        <v>2700</v>
      </c>
      <c r="L40" s="29">
        <v>2700</v>
      </c>
      <c r="M40" s="33">
        <v>966.9</v>
      </c>
      <c r="N40" s="32" t="s">
        <v>174</v>
      </c>
    </row>
    <row r="41" spans="1:14" ht="89.25" customHeight="1">
      <c r="A41" s="28" t="s">
        <v>90</v>
      </c>
      <c r="B41" s="12" t="s">
        <v>80</v>
      </c>
      <c r="C41" s="17" t="s">
        <v>46</v>
      </c>
      <c r="D41" s="11" t="s">
        <v>81</v>
      </c>
      <c r="E41" s="17" t="s">
        <v>32</v>
      </c>
      <c r="F41" s="34" t="s">
        <v>122</v>
      </c>
      <c r="G41" s="29">
        <v>7</v>
      </c>
      <c r="H41" s="29">
        <v>0</v>
      </c>
      <c r="I41" s="29">
        <v>0</v>
      </c>
      <c r="J41" s="29">
        <v>7</v>
      </c>
      <c r="K41" s="29">
        <v>0</v>
      </c>
      <c r="L41" s="29">
        <v>0</v>
      </c>
      <c r="M41" s="33">
        <v>0.72399999999999998</v>
      </c>
      <c r="N41" s="32" t="s">
        <v>156</v>
      </c>
    </row>
    <row r="42" spans="1:14" ht="89.25" customHeight="1">
      <c r="A42" s="28" t="s">
        <v>91</v>
      </c>
      <c r="B42" s="12" t="s">
        <v>82</v>
      </c>
      <c r="C42" s="17" t="s">
        <v>46</v>
      </c>
      <c r="D42" s="11" t="s">
        <v>35</v>
      </c>
      <c r="E42" s="17" t="s">
        <v>32</v>
      </c>
      <c r="F42" s="34" t="s">
        <v>122</v>
      </c>
      <c r="G42" s="29">
        <v>5.5</v>
      </c>
      <c r="H42" s="29">
        <v>5.5</v>
      </c>
      <c r="I42" s="29">
        <v>5.5</v>
      </c>
      <c r="J42" s="29">
        <v>5.5</v>
      </c>
      <c r="K42" s="29">
        <v>5.5</v>
      </c>
      <c r="L42" s="29">
        <v>5.5</v>
      </c>
      <c r="M42" s="33">
        <v>1.375</v>
      </c>
      <c r="N42" s="32" t="s">
        <v>157</v>
      </c>
    </row>
    <row r="43" spans="1:14" ht="161.25" customHeight="1">
      <c r="A43" s="28" t="s">
        <v>97</v>
      </c>
      <c r="B43" s="35" t="s">
        <v>98</v>
      </c>
      <c r="C43" s="17" t="s">
        <v>38</v>
      </c>
      <c r="D43" s="11" t="s">
        <v>99</v>
      </c>
      <c r="E43" s="17" t="s">
        <v>100</v>
      </c>
      <c r="F43" s="34" t="s">
        <v>101</v>
      </c>
      <c r="G43" s="29">
        <v>2.6</v>
      </c>
      <c r="H43" s="29">
        <v>2.8</v>
      </c>
      <c r="I43" s="29">
        <v>3</v>
      </c>
      <c r="J43" s="29">
        <v>442.25</v>
      </c>
      <c r="K43" s="29">
        <v>0</v>
      </c>
      <c r="L43" s="29">
        <v>0</v>
      </c>
      <c r="M43" s="33">
        <v>0</v>
      </c>
      <c r="N43" s="32" t="s">
        <v>177</v>
      </c>
    </row>
    <row r="44" spans="1:14" ht="351.75" customHeight="1">
      <c r="A44" s="28" t="s">
        <v>144</v>
      </c>
      <c r="B44" s="36" t="s">
        <v>160</v>
      </c>
      <c r="C44" s="37" t="s">
        <v>161</v>
      </c>
      <c r="D44" s="38" t="s">
        <v>162</v>
      </c>
      <c r="E44" s="37" t="s">
        <v>163</v>
      </c>
      <c r="F44" s="39" t="s">
        <v>164</v>
      </c>
      <c r="G44" s="29">
        <v>4</v>
      </c>
      <c r="H44" s="29">
        <v>4</v>
      </c>
      <c r="I44" s="29">
        <v>4</v>
      </c>
      <c r="J44" s="29">
        <v>0</v>
      </c>
      <c r="K44" s="29">
        <v>0</v>
      </c>
      <c r="L44" s="29">
        <v>0</v>
      </c>
      <c r="M44" s="33">
        <v>0</v>
      </c>
      <c r="N44" s="40" t="s">
        <v>178</v>
      </c>
    </row>
    <row r="45" spans="1:14" ht="242.25" customHeight="1">
      <c r="A45" s="41" t="s">
        <v>165</v>
      </c>
      <c r="B45" s="36" t="s">
        <v>167</v>
      </c>
      <c r="C45" s="37" t="s">
        <v>169</v>
      </c>
      <c r="D45" s="38" t="s">
        <v>8</v>
      </c>
      <c r="E45" s="37" t="s">
        <v>170</v>
      </c>
      <c r="F45" s="42" t="s">
        <v>164</v>
      </c>
      <c r="G45" s="43">
        <v>1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33">
        <v>0</v>
      </c>
      <c r="N45" s="32" t="s">
        <v>179</v>
      </c>
    </row>
    <row r="46" spans="1:14" ht="165" customHeight="1">
      <c r="A46" s="41" t="s">
        <v>166</v>
      </c>
      <c r="B46" s="44" t="s">
        <v>168</v>
      </c>
      <c r="C46" s="17" t="s">
        <v>171</v>
      </c>
      <c r="D46" s="11" t="s">
        <v>69</v>
      </c>
      <c r="E46" s="17" t="s">
        <v>173</v>
      </c>
      <c r="F46" s="42" t="s">
        <v>172</v>
      </c>
      <c r="G46" s="43">
        <v>5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33">
        <v>0</v>
      </c>
      <c r="N46" s="50" t="s">
        <v>182</v>
      </c>
    </row>
    <row r="47" spans="1:14" ht="31.5" customHeight="1">
      <c r="A47" s="63" t="s">
        <v>10</v>
      </c>
      <c r="B47" s="64"/>
      <c r="C47" s="64"/>
      <c r="D47" s="64"/>
      <c r="E47" s="64"/>
      <c r="F47" s="64"/>
      <c r="G47" s="63"/>
      <c r="H47" s="63"/>
      <c r="I47" s="63"/>
      <c r="J47" s="45">
        <f>J43+J42+J41+J33+J32+J31+J30+J29+J28+J27+J44+J45+J46</f>
        <v>8476.65</v>
      </c>
      <c r="K47" s="45">
        <f t="shared" ref="K47:M47" si="2">K43+K42+K41+K33+K32+K31+K30+K29+K28+K27+K44+K45+K46</f>
        <v>882.6</v>
      </c>
      <c r="L47" s="45">
        <f t="shared" si="2"/>
        <v>882.6</v>
      </c>
      <c r="M47" s="45">
        <f t="shared" si="2"/>
        <v>3996.8989999999999</v>
      </c>
      <c r="N47" s="27"/>
    </row>
    <row r="48" spans="1:14">
      <c r="A48" s="63" t="s">
        <v>136</v>
      </c>
      <c r="B48" s="63"/>
      <c r="C48" s="63"/>
      <c r="D48" s="63"/>
      <c r="E48" s="63"/>
      <c r="F48" s="63"/>
      <c r="G48" s="63"/>
      <c r="H48" s="63"/>
      <c r="I48" s="63"/>
      <c r="J48" s="25">
        <f>J47+J25</f>
        <v>21799.25</v>
      </c>
      <c r="K48" s="25">
        <f t="shared" ref="K48:M48" si="3">K47+K25</f>
        <v>9351.1</v>
      </c>
      <c r="L48" s="25">
        <f t="shared" si="3"/>
        <v>8120.5</v>
      </c>
      <c r="M48" s="25">
        <f t="shared" si="3"/>
        <v>6222.4989999999998</v>
      </c>
      <c r="N48" s="27"/>
    </row>
    <row r="49" spans="1:14" ht="21" customHeight="1">
      <c r="A49" s="59" t="s">
        <v>139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1"/>
    </row>
    <row r="50" spans="1:14" ht="107.25" customHeight="1">
      <c r="A50" s="28" t="s">
        <v>17</v>
      </c>
      <c r="B50" s="12" t="s">
        <v>57</v>
      </c>
      <c r="C50" s="17" t="s">
        <v>108</v>
      </c>
      <c r="D50" s="17"/>
      <c r="E50" s="17"/>
      <c r="F50" s="56" t="s">
        <v>58</v>
      </c>
      <c r="G50" s="52">
        <v>23</v>
      </c>
      <c r="H50" s="52">
        <v>23</v>
      </c>
      <c r="I50" s="52">
        <v>23</v>
      </c>
      <c r="J50" s="52"/>
      <c r="K50" s="52"/>
      <c r="L50" s="52"/>
      <c r="M50" s="54">
        <v>11.5</v>
      </c>
      <c r="N50" s="57" t="s">
        <v>190</v>
      </c>
    </row>
    <row r="51" spans="1:14" ht="166.5" customHeight="1">
      <c r="A51" s="28" t="s">
        <v>104</v>
      </c>
      <c r="B51" s="12" t="s">
        <v>106</v>
      </c>
      <c r="C51" s="17" t="s">
        <v>108</v>
      </c>
      <c r="D51" s="17"/>
      <c r="E51" s="17"/>
      <c r="F51" s="56" t="s">
        <v>188</v>
      </c>
      <c r="G51" s="52" t="s">
        <v>183</v>
      </c>
      <c r="H51" s="53" t="s">
        <v>183</v>
      </c>
      <c r="I51" s="52" t="s">
        <v>185</v>
      </c>
      <c r="J51" s="52"/>
      <c r="K51" s="52"/>
      <c r="L51" s="52"/>
      <c r="M51" s="54">
        <v>11.5</v>
      </c>
      <c r="N51" s="55"/>
    </row>
    <row r="52" spans="1:14" ht="107.25" customHeight="1">
      <c r="A52" s="28" t="s">
        <v>105</v>
      </c>
      <c r="B52" s="12" t="s">
        <v>107</v>
      </c>
      <c r="C52" s="17" t="s">
        <v>108</v>
      </c>
      <c r="D52" s="17"/>
      <c r="E52" s="17"/>
      <c r="F52" s="56" t="s">
        <v>189</v>
      </c>
      <c r="G52" s="52" t="s">
        <v>184</v>
      </c>
      <c r="H52" s="53" t="s">
        <v>184</v>
      </c>
      <c r="I52" s="52" t="s">
        <v>186</v>
      </c>
      <c r="J52" s="52"/>
      <c r="K52" s="52"/>
      <c r="L52" s="52"/>
      <c r="M52" s="54">
        <v>2E-3</v>
      </c>
      <c r="N52" s="55"/>
    </row>
    <row r="53" spans="1:14">
      <c r="A53" s="46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4">
      <c r="A54" s="48"/>
    </row>
    <row r="56" spans="1:14">
      <c r="A56" s="49" t="s">
        <v>20</v>
      </c>
    </row>
  </sheetData>
  <customSheetViews>
    <customSheetView guid="{B2CED1E3-28E9-413C-A161-F362B43E785B}" scale="70" showPageBreaks="1" fitToPage="1" topLeftCell="A5">
      <pane ySplit="4" topLeftCell="A46" activePane="bottomLeft"/>
      <selection pane="bottomLeft" activeCell="J51" sqref="J51"/>
      <pageMargins left="0.31496062992125984" right="0.31496062992125984" top="0.35433070866141736" bottom="0.35433070866141736" header="0.31496062992125984" footer="0.31496062992125984"/>
      <pageSetup paperSize="9" scale="49" fitToHeight="0" orientation="landscape" horizontalDpi="180" verticalDpi="180" r:id="rId1"/>
    </customSheetView>
    <customSheetView guid="{02E420F3-6DCF-4DD3-AAF3-705C53DE84F5}" scale="60" showPageBreaks="1" fitToPage="1" printArea="1" hiddenRows="1" view="pageBreakPreview" topLeftCell="A38">
      <selection activeCell="A43" sqref="A43"/>
      <pageMargins left="0.70866141732283472" right="0.70866141732283472" top="0.74803149606299213" bottom="0.55118110236220474" header="0.31496062992125984" footer="0.31496062992125984"/>
      <pageSetup paperSize="9" scale="42" fitToHeight="5" orientation="landscape" r:id="rId2"/>
    </customSheetView>
    <customSheetView guid="{5FD8C486-327C-4978-8EE1-24C2033C0D41}" showPageBreaks="1" topLeftCell="C1">
      <pane ySplit="7" topLeftCell="A25" activePane="bottomLeft"/>
      <selection pane="bottomLeft" activeCell="E27" sqref="E27"/>
      <pageMargins left="0.70866141732283472" right="0.70866141732283472" top="0.74803149606299213" bottom="0.74803149606299213" header="0.31496062992125984" footer="0.31496062992125984"/>
      <pageSetup paperSize="9" scale="10" orientation="landscape" horizontalDpi="180" verticalDpi="180" r:id="rId3"/>
    </customSheetView>
    <customSheetView guid="{91255E12-F243-425D-B9FC-DB8270452AEF}" showPageBreaks="1" fitToPage="1" hiddenRows="1" topLeftCell="F40">
      <selection activeCell="L41" sqref="L41"/>
      <pageMargins left="0.70866141732283472" right="0.70866141732283472" top="0.74803149606299213" bottom="0.74803149606299213" header="0.31496062992125984" footer="0.31496062992125984"/>
      <pageSetup paperSize="9" scale="27" fitToHeight="3" orientation="landscape" r:id="rId4"/>
    </customSheetView>
    <customSheetView guid="{8CC36899-557F-4CCC-9EAE-94D34D7AEA35}" scale="80" showPageBreaks="1">
      <selection activeCell="H9" sqref="H9:H12"/>
      <pageMargins left="0.70866141732283472" right="0.70866141732283472" top="0.74803149606299213" bottom="0.74803149606299213" header="0.31496062992125984" footer="0.31496062992125984"/>
      <pageSetup paperSize="9" orientation="portrait" horizontalDpi="180" verticalDpi="180" r:id="rId5"/>
    </customSheetView>
    <customSheetView guid="{5CCD3054-DECB-4E62-A2F6-8211E4A29E5B}" scale="90" showPageBreaks="1" fitToPage="1" topLeftCell="A6">
      <pane xSplit="2.9532710280373831" ySplit="3" topLeftCell="G46" activePane="bottomRight"/>
      <selection pane="bottomRight" activeCell="M46" sqref="M46"/>
      <pageMargins left="0.70866141732283472" right="0.70866141732283472" top="0.74803149606299213" bottom="0.74803149606299213" header="0.31496062992125984" footer="0.31496062992125984"/>
      <pageSetup paperSize="9" scale="46" fitToHeight="0" orientation="landscape" horizontalDpi="180" verticalDpi="180" r:id="rId6"/>
    </customSheetView>
    <customSheetView guid="{857C5383-078D-42E2-A864-47B3478A5F26}" scale="80" showPageBreaks="1" fitToPage="1" topLeftCell="A46">
      <pane ySplit="17.25" topLeftCell="A69"/>
      <selection activeCell="N52" sqref="N52"/>
      <pageMargins left="0.70866141732283472" right="0.70866141732283472" top="0.74803149606299213" bottom="0.74803149606299213" header="0.31496062992125984" footer="0.31496062992125984"/>
      <pageSetup paperSize="9" scale="46" fitToHeight="6" orientation="landscape" horizontalDpi="180" verticalDpi="180" r:id="rId7"/>
    </customSheetView>
    <customSheetView guid="{FED98F40-8C47-49DE-9A3C-DA245D7B6ADA}" scale="85" showPageBreaks="1" fitToPage="1" hiddenRows="1" topLeftCell="A13">
      <selection activeCell="N16" sqref="N16"/>
      <pageMargins left="0.31496062992125984" right="0.31496062992125984" top="0.35433070866141736" bottom="0.35433070866141736" header="0.31496062992125984" footer="0.31496062992125984"/>
      <pageSetup paperSize="9" scale="49" fitToHeight="0" orientation="landscape" horizontalDpi="180" verticalDpi="180" r:id="rId8"/>
    </customSheetView>
  </customSheetViews>
  <mergeCells count="38">
    <mergeCell ref="A4:N4"/>
    <mergeCell ref="M13:M14"/>
    <mergeCell ref="N13:N14"/>
    <mergeCell ref="D6:D7"/>
    <mergeCell ref="E6:E7"/>
    <mergeCell ref="A13:A14"/>
    <mergeCell ref="F13:F14"/>
    <mergeCell ref="A6:A7"/>
    <mergeCell ref="I13:I14"/>
    <mergeCell ref="J13:J14"/>
    <mergeCell ref="K13:K14"/>
    <mergeCell ref="L13:L14"/>
    <mergeCell ref="G6:I6"/>
    <mergeCell ref="J6:L6"/>
    <mergeCell ref="M6:M7"/>
    <mergeCell ref="N6:N7"/>
    <mergeCell ref="A15:A16"/>
    <mergeCell ref="C10:C11"/>
    <mergeCell ref="A10:A11"/>
    <mergeCell ref="B15:B16"/>
    <mergeCell ref="B17:B18"/>
    <mergeCell ref="G13:G14"/>
    <mergeCell ref="H13:H14"/>
    <mergeCell ref="A8:N8"/>
    <mergeCell ref="C6:C7"/>
    <mergeCell ref="C13:C14"/>
    <mergeCell ref="B6:B7"/>
    <mergeCell ref="B10:B11"/>
    <mergeCell ref="B13:B14"/>
    <mergeCell ref="F6:F7"/>
    <mergeCell ref="A49:N49"/>
    <mergeCell ref="A17:A18"/>
    <mergeCell ref="A47:I47"/>
    <mergeCell ref="A48:I48"/>
    <mergeCell ref="E33:E39"/>
    <mergeCell ref="A26:N26"/>
    <mergeCell ref="A25:I25"/>
    <mergeCell ref="A20:N20"/>
  </mergeCells>
  <pageMargins left="0.31496062992125984" right="0.31496062992125984" top="0.35433070866141736" bottom="0.35433070866141736" header="0.31496062992125984" footer="0.31496062992125984"/>
  <pageSetup paperSize="9" scale="49" fitToHeight="0" orientation="landscape" horizontalDpi="180" verticalDpi="180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customSheetViews>
    <customSheetView guid="{B2CED1E3-28E9-413C-A161-F362B43E785B}" showPageBreaks="1">
      <pageMargins left="0.7" right="0.7" top="0.75" bottom="0.75" header="0.3" footer="0.3"/>
      <pageSetup paperSize="9" orientation="portrait" horizontalDpi="180" verticalDpi="180" r:id="rId1"/>
    </customSheetView>
    <customSheetView guid="{02E420F3-6DCF-4DD3-AAF3-705C53DE84F5}">
      <pageMargins left="0.7" right="0.7" top="0.75" bottom="0.75" header="0.3" footer="0.3"/>
      <pageSetup paperSize="9" orientation="portrait" horizontalDpi="180" verticalDpi="180" r:id="rId2"/>
    </customSheetView>
    <customSheetView guid="{5FD8C486-327C-4978-8EE1-24C2033C0D41}">
      <pageMargins left="0.7" right="0.7" top="0.75" bottom="0.75" header="0.3" footer="0.3"/>
      <pageSetup paperSize="9" orientation="portrait" horizontalDpi="180" verticalDpi="180" r:id="rId3"/>
    </customSheetView>
    <customSheetView guid="{91255E12-F243-425D-B9FC-DB8270452AEF}">
      <pageMargins left="0.7" right="0.7" top="0.75" bottom="0.75" header="0.3" footer="0.3"/>
      <pageSetup paperSize="9" orientation="portrait" horizontalDpi="180" verticalDpi="180" r:id="rId4"/>
    </customSheetView>
    <customSheetView guid="{8CC36899-557F-4CCC-9EAE-94D34D7AEA35}">
      <pageMargins left="0.7" right="0.7" top="0.75" bottom="0.75" header="0.3" footer="0.3"/>
      <pageSetup paperSize="9" orientation="portrait" horizontalDpi="180" verticalDpi="180" r:id="rId5"/>
    </customSheetView>
    <customSheetView guid="{5CCD3054-DECB-4E62-A2F6-8211E4A29E5B}">
      <pageMargins left="0.7" right="0.7" top="0.75" bottom="0.75" header="0.3" footer="0.3"/>
      <pageSetup paperSize="9" orientation="portrait" horizontalDpi="180" verticalDpi="180" r:id="rId6"/>
    </customSheetView>
    <customSheetView guid="{857C5383-078D-42E2-A864-47B3478A5F26}">
      <pageMargins left="0.7" right="0.7" top="0.75" bottom="0.75" header="0.3" footer="0.3"/>
      <pageSetup paperSize="9" orientation="portrait" horizontalDpi="180" verticalDpi="180" r:id="rId7"/>
    </customSheetView>
    <customSheetView guid="{FED98F40-8C47-49DE-9A3C-DA245D7B6ADA}">
      <pageMargins left="0.7" right="0.7" top="0.75" bottom="0.75" header="0.3" footer="0.3"/>
      <pageSetup paperSize="9" orientation="portrait" horizontalDpi="180" verticalDpi="180" r:id="rId8"/>
    </customSheetView>
  </customSheetViews>
  <pageMargins left="0.7" right="0.7" top="0.75" bottom="0.75" header="0.3" footer="0.3"/>
  <pageSetup paperSize="9" orientation="portrait" horizontalDpi="180" verticalDpi="180" r:id="rId9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customSheetViews>
    <customSheetView guid="{B2CED1E3-28E9-413C-A161-F362B43E785B}" showPageBreaks="1">
      <pageMargins left="0.7" right="0.7" top="0.75" bottom="0.75" header="0.3" footer="0.3"/>
      <pageSetup paperSize="9" orientation="portrait" horizontalDpi="180" verticalDpi="180" r:id="rId1"/>
    </customSheetView>
    <customSheetView guid="{02E420F3-6DCF-4DD3-AAF3-705C53DE84F5}">
      <pageMargins left="0.7" right="0.7" top="0.75" bottom="0.75" header="0.3" footer="0.3"/>
      <pageSetup paperSize="9" orientation="portrait" horizontalDpi="180" verticalDpi="180" r:id="rId2"/>
    </customSheetView>
    <customSheetView guid="{5FD8C486-327C-4978-8EE1-24C2033C0D41}">
      <pageMargins left="0.7" right="0.7" top="0.75" bottom="0.75" header="0.3" footer="0.3"/>
      <pageSetup paperSize="9" orientation="portrait" horizontalDpi="180" verticalDpi="180" r:id="rId3"/>
    </customSheetView>
    <customSheetView guid="{91255E12-F243-425D-B9FC-DB8270452AEF}">
      <pageMargins left="0.7" right="0.7" top="0.75" bottom="0.75" header="0.3" footer="0.3"/>
      <pageSetup paperSize="9" orientation="portrait" horizontalDpi="180" verticalDpi="180" r:id="rId4"/>
    </customSheetView>
    <customSheetView guid="{8CC36899-557F-4CCC-9EAE-94D34D7AEA35}">
      <pageMargins left="0.7" right="0.7" top="0.75" bottom="0.75" header="0.3" footer="0.3"/>
      <pageSetup paperSize="9" orientation="portrait" horizontalDpi="180" verticalDpi="180" r:id="rId5"/>
    </customSheetView>
    <customSheetView guid="{5CCD3054-DECB-4E62-A2F6-8211E4A29E5B}">
      <pageMargins left="0.7" right="0.7" top="0.75" bottom="0.75" header="0.3" footer="0.3"/>
      <pageSetup paperSize="9" orientation="portrait" horizontalDpi="180" verticalDpi="180" r:id="rId6"/>
    </customSheetView>
    <customSheetView guid="{857C5383-078D-42E2-A864-47B3478A5F26}">
      <pageMargins left="0.7" right="0.7" top="0.75" bottom="0.75" header="0.3" footer="0.3"/>
      <pageSetup paperSize="9" orientation="portrait" horizontalDpi="180" verticalDpi="180" r:id="rId7"/>
    </customSheetView>
    <customSheetView guid="{FED98F40-8C47-49DE-9A3C-DA245D7B6ADA}">
      <pageMargins left="0.7" right="0.7" top="0.75" bottom="0.75" header="0.3" footer="0.3"/>
      <pageSetup paperSize="9" orientation="portrait" horizontalDpi="180" verticalDpi="180" r:id="rId8"/>
    </customSheetView>
  </customSheetViews>
  <pageMargins left="0.7" right="0.7" top="0.75" bottom="0.75" header="0.3" footer="0.3"/>
  <pageSetup paperSize="9" orientation="portrait" horizontalDpi="180" verticalDpi="18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02-2211</cp:lastModifiedBy>
  <cp:lastPrinted>2017-04-06T04:07:11Z</cp:lastPrinted>
  <dcterms:created xsi:type="dcterms:W3CDTF">2006-09-28T05:33:49Z</dcterms:created>
  <dcterms:modified xsi:type="dcterms:W3CDTF">2017-04-19T06:14:07Z</dcterms:modified>
</cp:coreProperties>
</file>