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 activeTab="1"/>
  </bookViews>
  <sheets>
    <sheet name="Расчет оценки" sheetId="1" r:id="rId1"/>
    <sheet name="Показатели" sheetId="3" r:id="rId2"/>
  </sheets>
  <definedNames>
    <definedName name="_xlnm.Print_Titles" localSheetId="0">'Расчет оценки'!$5:$7</definedName>
    <definedName name="_xlnm.Print_Area" localSheetId="1">Показатели!$A$1:$N$150</definedName>
    <definedName name="_xlnm.Print_Area" localSheetId="0">'Расчет оценки'!$A$1:$Y$70</definedName>
  </definedNames>
  <calcPr calcId="145621"/>
</workbook>
</file>

<file path=xl/calcChain.xml><?xml version="1.0" encoding="utf-8"?>
<calcChain xmlns="http://schemas.openxmlformats.org/spreadsheetml/2006/main">
  <c r="N15" i="3" l="1"/>
  <c r="I44" i="3"/>
  <c r="F44" i="3"/>
  <c r="H44" i="3"/>
  <c r="W43" i="1"/>
  <c r="K60" i="3" l="1"/>
  <c r="E133" i="3" l="1"/>
  <c r="F133" i="3"/>
  <c r="D91" i="3" l="1"/>
  <c r="M133" i="3"/>
  <c r="L133" i="3"/>
  <c r="K133" i="3"/>
  <c r="J133" i="3"/>
  <c r="I133" i="3"/>
  <c r="H133" i="3"/>
  <c r="G133" i="3"/>
  <c r="D133" i="3"/>
  <c r="N132" i="3"/>
  <c r="N131" i="3"/>
  <c r="N130" i="3"/>
  <c r="N129" i="3"/>
  <c r="M91" i="3"/>
  <c r="L91" i="3"/>
  <c r="K91" i="3"/>
  <c r="J91" i="3"/>
  <c r="I91" i="3"/>
  <c r="H91" i="3"/>
  <c r="G91" i="3"/>
  <c r="F91" i="3"/>
  <c r="E91" i="3"/>
  <c r="N90" i="3"/>
  <c r="N89" i="3"/>
  <c r="N88" i="3"/>
  <c r="M62" i="3"/>
  <c r="L62" i="3"/>
  <c r="K62" i="3"/>
  <c r="J62" i="3"/>
  <c r="I62" i="3"/>
  <c r="G62" i="3"/>
  <c r="F62" i="3"/>
  <c r="E62" i="3"/>
  <c r="D62" i="3"/>
  <c r="N61" i="3"/>
  <c r="H62" i="3"/>
  <c r="E54" i="3"/>
  <c r="F54" i="3"/>
  <c r="G54" i="3"/>
  <c r="H54" i="3"/>
  <c r="I54" i="3"/>
  <c r="J54" i="3"/>
  <c r="K54" i="3"/>
  <c r="L54" i="3"/>
  <c r="M54" i="3"/>
  <c r="D54" i="3"/>
  <c r="N44" i="3"/>
  <c r="E25" i="3"/>
  <c r="F25" i="3"/>
  <c r="G25" i="3"/>
  <c r="H25" i="3"/>
  <c r="I25" i="3"/>
  <c r="J25" i="3"/>
  <c r="K25" i="3"/>
  <c r="L25" i="3"/>
  <c r="M25" i="3"/>
  <c r="D25" i="3"/>
  <c r="E40" i="3"/>
  <c r="F40" i="3"/>
  <c r="G40" i="3"/>
  <c r="H40" i="3"/>
  <c r="I40" i="3"/>
  <c r="J40" i="3"/>
  <c r="K40" i="3"/>
  <c r="L40" i="3"/>
  <c r="M40" i="3"/>
  <c r="D40" i="3"/>
  <c r="D39" i="3"/>
  <c r="N30" i="3"/>
  <c r="N60" i="3" l="1"/>
  <c r="N62" i="3" s="1"/>
  <c r="N25" i="3"/>
  <c r="N54" i="3"/>
  <c r="N40" i="3"/>
  <c r="M24" i="3" l="1"/>
  <c r="L24" i="3"/>
  <c r="K24" i="3"/>
  <c r="J24" i="3"/>
  <c r="I24" i="3"/>
  <c r="H24" i="3"/>
  <c r="G24" i="3"/>
  <c r="F24" i="3"/>
  <c r="E24" i="3"/>
  <c r="D24" i="3"/>
  <c r="M23" i="3"/>
  <c r="L23" i="3"/>
  <c r="K23" i="3"/>
  <c r="J23" i="3"/>
  <c r="I23" i="3"/>
  <c r="H23" i="3"/>
  <c r="G23" i="3"/>
  <c r="F23" i="3"/>
  <c r="E23" i="3"/>
  <c r="D23" i="3"/>
  <c r="M22" i="3"/>
  <c r="L22" i="3"/>
  <c r="K22" i="3"/>
  <c r="J22" i="3"/>
  <c r="I22" i="3"/>
  <c r="H22" i="3"/>
  <c r="G22" i="3"/>
  <c r="F22" i="3"/>
  <c r="E22" i="3"/>
  <c r="D22" i="3"/>
  <c r="M21" i="3"/>
  <c r="L21" i="3"/>
  <c r="K21" i="3"/>
  <c r="J21" i="3"/>
  <c r="I21" i="3"/>
  <c r="H21" i="3"/>
  <c r="G21" i="3"/>
  <c r="F21" i="3"/>
  <c r="E21" i="3"/>
  <c r="D21" i="3"/>
  <c r="N20" i="3"/>
  <c r="N19" i="3"/>
  <c r="N18" i="3"/>
  <c r="N17" i="3"/>
  <c r="N16" i="3"/>
  <c r="N31" i="3"/>
  <c r="N32" i="3"/>
  <c r="N33" i="3"/>
  <c r="N34" i="3"/>
  <c r="N35" i="3"/>
  <c r="D36" i="3"/>
  <c r="E36" i="3"/>
  <c r="F36" i="3"/>
  <c r="G36" i="3"/>
  <c r="H36" i="3"/>
  <c r="I36" i="3"/>
  <c r="J36" i="3"/>
  <c r="K36" i="3"/>
  <c r="L36" i="3"/>
  <c r="M36" i="3"/>
  <c r="D37" i="3"/>
  <c r="E37" i="3"/>
  <c r="F37" i="3"/>
  <c r="G37" i="3"/>
  <c r="H37" i="3"/>
  <c r="I37" i="3"/>
  <c r="J37" i="3"/>
  <c r="K37" i="3"/>
  <c r="L37" i="3"/>
  <c r="M37" i="3"/>
  <c r="D38" i="3"/>
  <c r="E38" i="3"/>
  <c r="F38" i="3"/>
  <c r="G38" i="3"/>
  <c r="H38" i="3"/>
  <c r="I38" i="3"/>
  <c r="J38" i="3"/>
  <c r="K38" i="3"/>
  <c r="L38" i="3"/>
  <c r="M38" i="3"/>
  <c r="N37" i="3" l="1"/>
  <c r="N24" i="3"/>
  <c r="N23" i="3"/>
  <c r="N22" i="3"/>
  <c r="N38" i="3"/>
  <c r="I46" i="1"/>
  <c r="K27" i="1" l="1"/>
  <c r="E143" i="3" l="1"/>
  <c r="E142" i="3"/>
  <c r="H65" i="3"/>
  <c r="F141" i="3"/>
  <c r="D141" i="3"/>
  <c r="G141" i="3"/>
  <c r="D100" i="3" l="1"/>
  <c r="E53" i="3" l="1"/>
  <c r="F53" i="3"/>
  <c r="G53" i="3"/>
  <c r="H53" i="3"/>
  <c r="I53" i="3"/>
  <c r="J53" i="3"/>
  <c r="K53" i="3"/>
  <c r="L53" i="3"/>
  <c r="M53" i="3"/>
  <c r="D53" i="3"/>
  <c r="N45" i="3"/>
  <c r="E39" i="3"/>
  <c r="F39" i="3"/>
  <c r="G39" i="3"/>
  <c r="H39" i="3"/>
  <c r="I39" i="3"/>
  <c r="J39" i="3"/>
  <c r="K39" i="3"/>
  <c r="L39" i="3"/>
  <c r="M39" i="3"/>
  <c r="M141" i="3"/>
  <c r="L141" i="3"/>
  <c r="K141" i="3"/>
  <c r="J141" i="3"/>
  <c r="I141" i="3"/>
  <c r="H141" i="3"/>
  <c r="E141" i="3"/>
  <c r="N140" i="3"/>
  <c r="N139" i="3"/>
  <c r="N138" i="3"/>
  <c r="N137" i="3"/>
  <c r="M100" i="3"/>
  <c r="L100" i="3"/>
  <c r="K100" i="3"/>
  <c r="J100" i="3"/>
  <c r="I100" i="3"/>
  <c r="H100" i="3"/>
  <c r="G100" i="3"/>
  <c r="F100" i="3"/>
  <c r="E100" i="3"/>
  <c r="N99" i="3"/>
  <c r="N98" i="3"/>
  <c r="N97" i="3"/>
  <c r="N105" i="3"/>
  <c r="N106" i="3"/>
  <c r="N107" i="3"/>
  <c r="D108" i="3"/>
  <c r="E108" i="3"/>
  <c r="F108" i="3"/>
  <c r="G108" i="3"/>
  <c r="H108" i="3"/>
  <c r="I108" i="3"/>
  <c r="J108" i="3"/>
  <c r="K108" i="3"/>
  <c r="L108" i="3"/>
  <c r="M108" i="3"/>
  <c r="N146" i="3"/>
  <c r="M67" i="3"/>
  <c r="L67" i="3"/>
  <c r="K67" i="3"/>
  <c r="J67" i="3"/>
  <c r="I67" i="3"/>
  <c r="H67" i="3"/>
  <c r="G67" i="3"/>
  <c r="F67" i="3"/>
  <c r="E67" i="3"/>
  <c r="D67" i="3"/>
  <c r="N66" i="3"/>
  <c r="N65" i="3"/>
  <c r="N70" i="3"/>
  <c r="N71" i="3"/>
  <c r="I150" i="3"/>
  <c r="W40" i="1"/>
  <c r="U40" i="1"/>
  <c r="S40" i="1"/>
  <c r="Q40" i="1"/>
  <c r="K40" i="1"/>
  <c r="G40" i="1"/>
  <c r="K17" i="1"/>
  <c r="N39" i="3" l="1"/>
  <c r="N53" i="3"/>
  <c r="N67" i="3"/>
  <c r="U31" i="1"/>
  <c r="Q28" i="1"/>
  <c r="S29" i="1"/>
  <c r="N148" i="3" l="1"/>
  <c r="E150" i="3" l="1"/>
  <c r="F150" i="3"/>
  <c r="G150" i="3"/>
  <c r="H150" i="3"/>
  <c r="J150" i="3"/>
  <c r="K150" i="3"/>
  <c r="L150" i="3"/>
  <c r="M150" i="3"/>
  <c r="D150" i="3"/>
  <c r="N149" i="3"/>
  <c r="N147" i="3"/>
  <c r="U13" i="1"/>
  <c r="G25" i="1" l="1"/>
  <c r="M52" i="3"/>
  <c r="L52" i="3"/>
  <c r="K52" i="3"/>
  <c r="J52" i="3"/>
  <c r="I52" i="3"/>
  <c r="H52" i="3"/>
  <c r="G52" i="3"/>
  <c r="F52" i="3"/>
  <c r="E52" i="3"/>
  <c r="D52" i="3"/>
  <c r="N52" i="3" l="1"/>
  <c r="K47" i="1"/>
  <c r="K48" i="1"/>
  <c r="K49" i="1"/>
  <c r="K50" i="1"/>
  <c r="K51" i="1"/>
  <c r="K52" i="1"/>
  <c r="K53" i="1"/>
  <c r="K46" i="1"/>
  <c r="Y47" i="1"/>
  <c r="Y48" i="1"/>
  <c r="Y49" i="1"/>
  <c r="Y50" i="1"/>
  <c r="Y51" i="1"/>
  <c r="Y52" i="1"/>
  <c r="Y53" i="1"/>
  <c r="Y46" i="1"/>
  <c r="W47" i="1"/>
  <c r="W48" i="1"/>
  <c r="W49" i="1"/>
  <c r="W50" i="1"/>
  <c r="W51" i="1"/>
  <c r="W52" i="1"/>
  <c r="W53" i="1"/>
  <c r="W46" i="1"/>
  <c r="U47" i="1"/>
  <c r="U48" i="1"/>
  <c r="U49" i="1"/>
  <c r="U50" i="1"/>
  <c r="U51" i="1"/>
  <c r="U52" i="1"/>
  <c r="U53" i="1"/>
  <c r="U46" i="1"/>
  <c r="S47" i="1"/>
  <c r="S48" i="1"/>
  <c r="S49" i="1"/>
  <c r="S50" i="1"/>
  <c r="S51" i="1"/>
  <c r="S52" i="1"/>
  <c r="S53" i="1"/>
  <c r="S46" i="1"/>
  <c r="Q47" i="1"/>
  <c r="Q48" i="1"/>
  <c r="Q49" i="1"/>
  <c r="Q50" i="1"/>
  <c r="Q51" i="1"/>
  <c r="Q52" i="1"/>
  <c r="Q53" i="1"/>
  <c r="Q46" i="1"/>
  <c r="O47" i="1"/>
  <c r="O48" i="1"/>
  <c r="O49" i="1"/>
  <c r="O50" i="1"/>
  <c r="O51" i="1"/>
  <c r="O52" i="1"/>
  <c r="O53" i="1"/>
  <c r="O46" i="1"/>
  <c r="M47" i="1"/>
  <c r="M48" i="1"/>
  <c r="M49" i="1"/>
  <c r="M50" i="1"/>
  <c r="M51" i="1"/>
  <c r="M52" i="1"/>
  <c r="M53" i="1"/>
  <c r="M46" i="1"/>
  <c r="I47" i="1"/>
  <c r="I48" i="1"/>
  <c r="I49" i="1"/>
  <c r="I50" i="1"/>
  <c r="I51" i="1"/>
  <c r="I52" i="1"/>
  <c r="I53" i="1"/>
  <c r="G47" i="1"/>
  <c r="G48" i="1"/>
  <c r="G49" i="1"/>
  <c r="G50" i="1"/>
  <c r="G51" i="1"/>
  <c r="G52" i="1"/>
  <c r="G53" i="1"/>
  <c r="G46" i="1"/>
  <c r="Y35" i="1"/>
  <c r="Y36" i="1"/>
  <c r="Y37" i="1"/>
  <c r="Y38" i="1"/>
  <c r="Y39" i="1"/>
  <c r="Y40" i="1"/>
  <c r="Y41" i="1"/>
  <c r="Y42" i="1"/>
  <c r="Y43" i="1"/>
  <c r="Y34" i="1"/>
  <c r="W35" i="1"/>
  <c r="W36" i="1"/>
  <c r="W37" i="1"/>
  <c r="W38" i="1"/>
  <c r="W39" i="1"/>
  <c r="W41" i="1"/>
  <c r="W42" i="1"/>
  <c r="W34" i="1"/>
  <c r="U35" i="1"/>
  <c r="U36" i="1"/>
  <c r="U37" i="1"/>
  <c r="U38" i="1"/>
  <c r="U39" i="1"/>
  <c r="U41" i="1"/>
  <c r="U42" i="1"/>
  <c r="U43" i="1"/>
  <c r="U34" i="1"/>
  <c r="S35" i="1"/>
  <c r="S36" i="1"/>
  <c r="S37" i="1"/>
  <c r="S38" i="1"/>
  <c r="S39" i="1"/>
  <c r="S41" i="1"/>
  <c r="S42" i="1"/>
  <c r="S43" i="1"/>
  <c r="S34" i="1"/>
  <c r="Q35" i="1"/>
  <c r="Q36" i="1"/>
  <c r="Q37" i="1"/>
  <c r="Q38" i="1"/>
  <c r="Q39" i="1"/>
  <c r="Q41" i="1"/>
  <c r="Q42" i="1"/>
  <c r="Q43" i="1"/>
  <c r="Q34" i="1"/>
  <c r="O35" i="1"/>
  <c r="O36" i="1"/>
  <c r="O37" i="1"/>
  <c r="O38" i="1"/>
  <c r="O39" i="1"/>
  <c r="O41" i="1"/>
  <c r="O42" i="1"/>
  <c r="O43" i="1"/>
  <c r="O34" i="1"/>
  <c r="M35" i="1"/>
  <c r="M36" i="1"/>
  <c r="M37" i="1"/>
  <c r="M38" i="1"/>
  <c r="M39" i="1"/>
  <c r="M40" i="1"/>
  <c r="M41" i="1"/>
  <c r="M42" i="1"/>
  <c r="M43" i="1"/>
  <c r="M34" i="1"/>
  <c r="K35" i="1"/>
  <c r="K36" i="1"/>
  <c r="K37" i="1"/>
  <c r="K38" i="1"/>
  <c r="K39" i="1"/>
  <c r="K41" i="1"/>
  <c r="K42" i="1"/>
  <c r="K43" i="1"/>
  <c r="K34" i="1"/>
  <c r="I35" i="1"/>
  <c r="I36" i="1"/>
  <c r="I37" i="1"/>
  <c r="I38" i="1"/>
  <c r="I39" i="1"/>
  <c r="I40" i="1"/>
  <c r="I41" i="1"/>
  <c r="I42" i="1"/>
  <c r="I43" i="1"/>
  <c r="I34" i="1"/>
  <c r="G35" i="1"/>
  <c r="G36" i="1"/>
  <c r="G37" i="1"/>
  <c r="G38" i="1"/>
  <c r="G39" i="1"/>
  <c r="G41" i="1"/>
  <c r="G42" i="1"/>
  <c r="G43" i="1"/>
  <c r="G34" i="1"/>
  <c r="Y21" i="1"/>
  <c r="Y22" i="1"/>
  <c r="Y23" i="1"/>
  <c r="Y24" i="1"/>
  <c r="Y25" i="1"/>
  <c r="Y26" i="1"/>
  <c r="Y27" i="1"/>
  <c r="Y28" i="1"/>
  <c r="Y29" i="1"/>
  <c r="Y30" i="1"/>
  <c r="Y31" i="1"/>
  <c r="Y20" i="1"/>
  <c r="W21" i="1"/>
  <c r="W22" i="1"/>
  <c r="W23" i="1"/>
  <c r="W24" i="1"/>
  <c r="W25" i="1"/>
  <c r="W26" i="1"/>
  <c r="W27" i="1"/>
  <c r="W28" i="1"/>
  <c r="W29" i="1"/>
  <c r="W30" i="1"/>
  <c r="W31" i="1"/>
  <c r="W20" i="1"/>
  <c r="U21" i="1"/>
  <c r="U22" i="1"/>
  <c r="U23" i="1"/>
  <c r="U24" i="1"/>
  <c r="U25" i="1"/>
  <c r="U26" i="1"/>
  <c r="U27" i="1"/>
  <c r="U28" i="1"/>
  <c r="U29" i="1"/>
  <c r="U30" i="1"/>
  <c r="U20" i="1"/>
  <c r="S21" i="1"/>
  <c r="S22" i="1"/>
  <c r="S23" i="1"/>
  <c r="S24" i="1"/>
  <c r="S25" i="1"/>
  <c r="S26" i="1"/>
  <c r="S27" i="1"/>
  <c r="S28" i="1"/>
  <c r="S30" i="1"/>
  <c r="S31" i="1"/>
  <c r="S20" i="1"/>
  <c r="Q21" i="1"/>
  <c r="Q22" i="1"/>
  <c r="Q23" i="1"/>
  <c r="Q24" i="1"/>
  <c r="Q25" i="1"/>
  <c r="Q26" i="1"/>
  <c r="Q27" i="1"/>
  <c r="Q29" i="1"/>
  <c r="Q30" i="1"/>
  <c r="Q31" i="1"/>
  <c r="Q20" i="1"/>
  <c r="O21" i="1"/>
  <c r="O22" i="1"/>
  <c r="O23" i="1"/>
  <c r="O24" i="1"/>
  <c r="O25" i="1"/>
  <c r="O26" i="1"/>
  <c r="O27" i="1"/>
  <c r="O28" i="1"/>
  <c r="O29" i="1"/>
  <c r="O30" i="1"/>
  <c r="O31" i="1"/>
  <c r="O20" i="1"/>
  <c r="M21" i="1"/>
  <c r="M22" i="1"/>
  <c r="M23" i="1"/>
  <c r="M24" i="1"/>
  <c r="M25" i="1"/>
  <c r="M26" i="1"/>
  <c r="M27" i="1"/>
  <c r="M29" i="1"/>
  <c r="M30" i="1"/>
  <c r="M31" i="1"/>
  <c r="M20" i="1"/>
  <c r="K21" i="1"/>
  <c r="K22" i="1"/>
  <c r="K23" i="1"/>
  <c r="K24" i="1"/>
  <c r="K25" i="1"/>
  <c r="K26" i="1"/>
  <c r="K28" i="1"/>
  <c r="K29" i="1"/>
  <c r="K30" i="1"/>
  <c r="K31" i="1"/>
  <c r="K20" i="1"/>
  <c r="I21" i="1"/>
  <c r="I22" i="1"/>
  <c r="I23" i="1"/>
  <c r="I24" i="1"/>
  <c r="I25" i="1"/>
  <c r="I26" i="1"/>
  <c r="I27" i="1"/>
  <c r="I28" i="1"/>
  <c r="I29" i="1"/>
  <c r="I30" i="1"/>
  <c r="I31" i="1"/>
  <c r="I20" i="1"/>
  <c r="G21" i="1"/>
  <c r="G22" i="1"/>
  <c r="G23" i="1"/>
  <c r="G24" i="1"/>
  <c r="G26" i="1"/>
  <c r="G27" i="1"/>
  <c r="G28" i="1"/>
  <c r="G29" i="1"/>
  <c r="G30" i="1"/>
  <c r="G31" i="1"/>
  <c r="G20" i="1"/>
  <c r="K44" i="1" l="1"/>
  <c r="K33" i="1" s="1"/>
  <c r="K54" i="1"/>
  <c r="K45" i="1" s="1"/>
  <c r="M54" i="1"/>
  <c r="M45" i="1" s="1"/>
  <c r="O54" i="1"/>
  <c r="O45" i="1" s="1"/>
  <c r="Q54" i="1"/>
  <c r="Q45" i="1" s="1"/>
  <c r="S54" i="1"/>
  <c r="S45" i="1" s="1"/>
  <c r="W54" i="1"/>
  <c r="W45" i="1" s="1"/>
  <c r="U54" i="1"/>
  <c r="U45" i="1" s="1"/>
  <c r="M44" i="1"/>
  <c r="M33" i="1" s="1"/>
  <c r="Y44" i="1"/>
  <c r="Y33" i="1" s="1"/>
  <c r="I54" i="1"/>
  <c r="I45" i="1" s="1"/>
  <c r="G54" i="1"/>
  <c r="G45" i="1" s="1"/>
  <c r="Y54" i="1"/>
  <c r="Y45" i="1" s="1"/>
  <c r="U44" i="1"/>
  <c r="U33" i="1" s="1"/>
  <c r="W44" i="1"/>
  <c r="W33" i="1" s="1"/>
  <c r="S44" i="1"/>
  <c r="S33" i="1" s="1"/>
  <c r="Q44" i="1"/>
  <c r="Q33" i="1" s="1"/>
  <c r="O44" i="1"/>
  <c r="O33" i="1" s="1"/>
  <c r="M32" i="1"/>
  <c r="Q32" i="1"/>
  <c r="Q19" i="1" s="1"/>
  <c r="Y32" i="1"/>
  <c r="Y19" i="1" s="1"/>
  <c r="W32" i="1"/>
  <c r="W19" i="1" s="1"/>
  <c r="U32" i="1"/>
  <c r="U19" i="1" s="1"/>
  <c r="S32" i="1"/>
  <c r="S19" i="1" s="1"/>
  <c r="O32" i="1"/>
  <c r="O19" i="1" s="1"/>
  <c r="G32" i="1"/>
  <c r="G19" i="1" s="1"/>
  <c r="I32" i="1"/>
  <c r="I19" i="1" s="1"/>
  <c r="K32" i="1"/>
  <c r="K19" i="1" s="1"/>
  <c r="I44" i="1"/>
  <c r="I33" i="1" s="1"/>
  <c r="G44" i="1"/>
  <c r="G33" i="1" s="1"/>
  <c r="N46" i="3"/>
  <c r="K9" i="1"/>
  <c r="Y10" i="1"/>
  <c r="Y11" i="1"/>
  <c r="Y12" i="1"/>
  <c r="Y13" i="1"/>
  <c r="Y14" i="1"/>
  <c r="Y15" i="1"/>
  <c r="Y16" i="1"/>
  <c r="Y17" i="1"/>
  <c r="Y9" i="1"/>
  <c r="W10" i="1"/>
  <c r="W11" i="1"/>
  <c r="W12" i="1"/>
  <c r="W13" i="1"/>
  <c r="W14" i="1"/>
  <c r="W15" i="1"/>
  <c r="W16" i="1"/>
  <c r="W17" i="1"/>
  <c r="W9" i="1"/>
  <c r="U10" i="1"/>
  <c r="U11" i="1"/>
  <c r="U12" i="1"/>
  <c r="U14" i="1"/>
  <c r="U15" i="1"/>
  <c r="U16" i="1"/>
  <c r="U17" i="1"/>
  <c r="U9" i="1"/>
  <c r="S10" i="1"/>
  <c r="S11" i="1"/>
  <c r="S12" i="1"/>
  <c r="S13" i="1"/>
  <c r="S14" i="1"/>
  <c r="S15" i="1"/>
  <c r="S16" i="1"/>
  <c r="S17" i="1"/>
  <c r="S9" i="1"/>
  <c r="Q10" i="1"/>
  <c r="Q11" i="1"/>
  <c r="Q12" i="1"/>
  <c r="Q13" i="1"/>
  <c r="Q14" i="1"/>
  <c r="Q15" i="1"/>
  <c r="Q16" i="1"/>
  <c r="Q17" i="1"/>
  <c r="Q9" i="1"/>
  <c r="O10" i="1"/>
  <c r="O11" i="1"/>
  <c r="O12" i="1"/>
  <c r="O13" i="1"/>
  <c r="O14" i="1"/>
  <c r="O15" i="1"/>
  <c r="O16" i="1"/>
  <c r="O17" i="1"/>
  <c r="O9" i="1"/>
  <c r="M10" i="1"/>
  <c r="M11" i="1"/>
  <c r="M12" i="1"/>
  <c r="M13" i="1"/>
  <c r="M14" i="1"/>
  <c r="M15" i="1"/>
  <c r="M16" i="1"/>
  <c r="M9" i="1"/>
  <c r="K10" i="1"/>
  <c r="K11" i="1"/>
  <c r="K12" i="1"/>
  <c r="K13" i="1"/>
  <c r="K14" i="1"/>
  <c r="K15" i="1"/>
  <c r="K16" i="1"/>
  <c r="I9" i="1"/>
  <c r="I10" i="1"/>
  <c r="I11" i="1"/>
  <c r="I12" i="1"/>
  <c r="I13" i="1"/>
  <c r="I14" i="1"/>
  <c r="I15" i="1"/>
  <c r="I16" i="1"/>
  <c r="I17" i="1"/>
  <c r="M72" i="3"/>
  <c r="L72" i="3"/>
  <c r="K72" i="3"/>
  <c r="J72" i="3"/>
  <c r="I72" i="3"/>
  <c r="H72" i="3"/>
  <c r="G72" i="3"/>
  <c r="F72" i="3"/>
  <c r="D72" i="3"/>
  <c r="N72" i="3"/>
  <c r="E76" i="3"/>
  <c r="E78" i="3" s="1"/>
  <c r="N77" i="3"/>
  <c r="M119" i="3"/>
  <c r="M120" i="3" s="1"/>
  <c r="L119" i="3"/>
  <c r="L120" i="3" s="1"/>
  <c r="K119" i="3"/>
  <c r="K120" i="3" s="1"/>
  <c r="J119" i="3"/>
  <c r="J120" i="3" s="1"/>
  <c r="I119" i="3"/>
  <c r="I120" i="3" s="1"/>
  <c r="H119" i="3"/>
  <c r="H120" i="3" s="1"/>
  <c r="G119" i="3"/>
  <c r="G120" i="3" s="1"/>
  <c r="F119" i="3"/>
  <c r="F120" i="3" s="1"/>
  <c r="E119" i="3"/>
  <c r="E120" i="3" s="1"/>
  <c r="D119" i="3"/>
  <c r="D120" i="3" s="1"/>
  <c r="N118" i="3"/>
  <c r="N117" i="3"/>
  <c r="M113" i="3"/>
  <c r="M114" i="3" s="1"/>
  <c r="L113" i="3"/>
  <c r="L114" i="3" s="1"/>
  <c r="K113" i="3"/>
  <c r="K114" i="3" s="1"/>
  <c r="J113" i="3"/>
  <c r="J114" i="3" s="1"/>
  <c r="I113" i="3"/>
  <c r="I114" i="3" s="1"/>
  <c r="H113" i="3"/>
  <c r="H114" i="3" s="1"/>
  <c r="G113" i="3"/>
  <c r="G114" i="3" s="1"/>
  <c r="F113" i="3"/>
  <c r="F114" i="3" s="1"/>
  <c r="E113" i="3"/>
  <c r="E114" i="3" s="1"/>
  <c r="D113" i="3"/>
  <c r="D114" i="3" s="1"/>
  <c r="N112" i="3"/>
  <c r="N111" i="3"/>
  <c r="M82" i="3"/>
  <c r="L82" i="3"/>
  <c r="K82" i="3"/>
  <c r="J82" i="3"/>
  <c r="I82" i="3"/>
  <c r="H82" i="3"/>
  <c r="G82" i="3"/>
  <c r="F82" i="3"/>
  <c r="E82" i="3"/>
  <c r="D82" i="3"/>
  <c r="N81" i="3"/>
  <c r="N80" i="3"/>
  <c r="M78" i="3"/>
  <c r="L78" i="3"/>
  <c r="K78" i="3"/>
  <c r="J78" i="3"/>
  <c r="I78" i="3"/>
  <c r="H78" i="3"/>
  <c r="G78" i="3"/>
  <c r="F78" i="3"/>
  <c r="D78" i="3"/>
  <c r="M51" i="3"/>
  <c r="L51" i="3"/>
  <c r="K51" i="3"/>
  <c r="J51" i="3"/>
  <c r="I51" i="3"/>
  <c r="H51" i="3"/>
  <c r="G51" i="3"/>
  <c r="F51" i="3"/>
  <c r="E51" i="3"/>
  <c r="D51" i="3"/>
  <c r="M50" i="3"/>
  <c r="L50" i="3"/>
  <c r="K50" i="3"/>
  <c r="J50" i="3"/>
  <c r="I50" i="3"/>
  <c r="H50" i="3"/>
  <c r="G50" i="3"/>
  <c r="F50" i="3"/>
  <c r="E50" i="3"/>
  <c r="D50" i="3"/>
  <c r="N49" i="3"/>
  <c r="N48" i="3"/>
  <c r="N47" i="3"/>
  <c r="M11" i="3"/>
  <c r="L11" i="3"/>
  <c r="K11" i="3"/>
  <c r="J11" i="3"/>
  <c r="I11" i="3"/>
  <c r="H11" i="3"/>
  <c r="G11" i="3"/>
  <c r="F11" i="3"/>
  <c r="E11" i="3"/>
  <c r="D11" i="3"/>
  <c r="N10" i="3"/>
  <c r="N9" i="3"/>
  <c r="N8" i="3"/>
  <c r="M7" i="3"/>
  <c r="L7" i="3"/>
  <c r="K7" i="3"/>
  <c r="J7" i="3"/>
  <c r="I7" i="3"/>
  <c r="H7" i="3"/>
  <c r="G7" i="3"/>
  <c r="F7" i="3"/>
  <c r="E7" i="3"/>
  <c r="D7" i="3"/>
  <c r="N6" i="3"/>
  <c r="N5" i="3"/>
  <c r="N76" i="3" l="1"/>
  <c r="N78" i="3" s="1"/>
  <c r="N51" i="3"/>
  <c r="N82" i="3"/>
  <c r="W18" i="1"/>
  <c r="W8" i="1" s="1"/>
  <c r="W55" i="1" s="1"/>
  <c r="D68" i="1" s="1"/>
  <c r="Y18" i="1"/>
  <c r="Y8" i="1" s="1"/>
  <c r="Y55" i="1" s="1"/>
  <c r="Q18" i="1"/>
  <c r="Q8" i="1" s="1"/>
  <c r="Q55" i="1" s="1"/>
  <c r="D65" i="1" s="1"/>
  <c r="O18" i="1"/>
  <c r="O8" i="1" s="1"/>
  <c r="O55" i="1" s="1"/>
  <c r="D69" i="1" s="1"/>
  <c r="U18" i="1"/>
  <c r="U8" i="1" s="1"/>
  <c r="U55" i="1" s="1"/>
  <c r="S18" i="1"/>
  <c r="S8" i="1" s="1"/>
  <c r="S55" i="1" s="1"/>
  <c r="M18" i="1"/>
  <c r="M8" i="1" s="1"/>
  <c r="M55" i="1" s="1"/>
  <c r="K18" i="1"/>
  <c r="K8" i="1" s="1"/>
  <c r="K55" i="1" s="1"/>
  <c r="D67" i="1" s="1"/>
  <c r="I18" i="1"/>
  <c r="N11" i="3"/>
  <c r="E72" i="3"/>
  <c r="N119" i="3"/>
  <c r="N120" i="3" s="1"/>
  <c r="N7" i="3"/>
  <c r="N113" i="3"/>
  <c r="I8" i="1" l="1"/>
  <c r="I55" i="1" s="1"/>
  <c r="G10" i="1"/>
  <c r="G11" i="1"/>
  <c r="G12" i="1"/>
  <c r="G13" i="1"/>
  <c r="G14" i="1"/>
  <c r="G15" i="1"/>
  <c r="G16" i="1"/>
  <c r="G17" i="1"/>
  <c r="G9" i="1"/>
  <c r="G18" i="1" l="1"/>
  <c r="G8" i="1" s="1"/>
  <c r="G55" i="1" l="1"/>
  <c r="C60" i="1" l="1"/>
  <c r="D66" i="1"/>
</calcChain>
</file>

<file path=xl/sharedStrings.xml><?xml version="1.0" encoding="utf-8"?>
<sst xmlns="http://schemas.openxmlformats.org/spreadsheetml/2006/main" count="451" uniqueCount="186">
  <si>
    <t>№ п\п</t>
  </si>
  <si>
    <t>Наименование индикатора</t>
  </si>
  <si>
    <t>Единица измерения</t>
  </si>
  <si>
    <t>Условия оценки -</t>
  </si>
  <si>
    <t>5-бальная система</t>
  </si>
  <si>
    <t>Удельный вес</t>
  </si>
  <si>
    <t>1. Планирование бюджета</t>
  </si>
  <si>
    <t>1.1.</t>
  </si>
  <si>
    <t>да/нет</t>
  </si>
  <si>
    <t>1.2.</t>
  </si>
  <si>
    <t>Своевременность принятия решения о бюджете</t>
  </si>
  <si>
    <t>1.3.</t>
  </si>
  <si>
    <t>1.4.</t>
  </si>
  <si>
    <t>1.5.</t>
  </si>
  <si>
    <t>%</t>
  </si>
  <si>
    <t>1.6.</t>
  </si>
  <si>
    <t>1.7.</t>
  </si>
  <si>
    <t>Мониторинг эффективности реализации программ муниципального образования (наличие доклада о проведенном анализе реализации муниципальных программ)</t>
  </si>
  <si>
    <t>1.8.</t>
  </si>
  <si>
    <r>
      <t xml:space="preserve">Наличие муниципального правового акта об утверждении </t>
    </r>
    <r>
      <rPr>
        <sz val="12"/>
        <color theme="1"/>
        <rFont val="Times New Roman"/>
        <family val="1"/>
        <charset val="204"/>
      </rPr>
      <t>Плана мероприятий по росту доходов, оптимизации расходов бюджета и совершенствованию долговой политики муниципального образования</t>
    </r>
  </si>
  <si>
    <t>1.9.</t>
  </si>
  <si>
    <r>
      <t xml:space="preserve">Достигнутый бюджетный эффект от реализации Плана </t>
    </r>
    <r>
      <rPr>
        <sz val="12"/>
        <color theme="1"/>
        <rFont val="Times New Roman"/>
        <family val="1"/>
        <charset val="204"/>
      </rPr>
      <t>мероприятий по росту доходов, оптимизации расходов бюджета и совершенствованию долговой политики муниципального образования</t>
    </r>
  </si>
  <si>
    <t>Итого по разделу 1</t>
  </si>
  <si>
    <t>2. Исполнение бюджета</t>
  </si>
  <si>
    <t>2.1.</t>
  </si>
  <si>
    <t>Количество изменений, внесенных в решение о бюджете муниципального образования в отчетном финансовом году</t>
  </si>
  <si>
    <t>количество изменений, внесенных в решение о бюджете</t>
  </si>
  <si>
    <t>2.2.</t>
  </si>
  <si>
    <t>2.3.</t>
  </si>
  <si>
    <t>Соблюдение сроков  представления в Комитет по финансам годовой бюджетной отчетности</t>
  </si>
  <si>
    <t>2.4.</t>
  </si>
  <si>
    <t>Качество представляемой годовой бюджетной отчетности в Комитет по финансам</t>
  </si>
  <si>
    <t>2.5.</t>
  </si>
  <si>
    <t>2.6.</t>
  </si>
  <si>
    <t>Темп роста поступлений налоговых доходов бюджета муниципального образования к соответствующему периоду прошлого года</t>
  </si>
  <si>
    <t>2.7.</t>
  </si>
  <si>
    <t>2.8.</t>
  </si>
  <si>
    <t>Отношение сумм финансовых нарушений согласно предписаниям (представлениям), выявленных по актам ревизии, к расходам бюджета муниципального образования</t>
  </si>
  <si>
    <t>2.9.</t>
  </si>
  <si>
    <t>Случаи отвлечения остатков целевых средств муниципальными образованиями в отчетном финансовом году</t>
  </si>
  <si>
    <t>Количество кварталов в отчетном финансовом году, в которые муниципальными образованиями производилось отвлечение остатков целевых средств</t>
  </si>
  <si>
    <t>2.10.</t>
  </si>
  <si>
    <t>Отношение объема просроченной кредиторской задолженности бюджета муниципального образования к общему объему расходов бюджета муниципального образования</t>
  </si>
  <si>
    <t>2.11.</t>
  </si>
  <si>
    <t>Объем просроченной кредиторской задолженности бюджета муниципального образования по выплате заработной платы за счет средств местного бюджета</t>
  </si>
  <si>
    <t>да/ нет</t>
  </si>
  <si>
    <t>Достижение муниципальным образованием целевого значения показателя по средней заработной плате работников муниципальных учреждений культуры в соответствии с целевым значением, установленным Управлением  культуры администрации Кондинского района для i-муниципального образования (с учетом муниципальной специфики), в целях реализации Плана мероприятий («дорожной карты») «Изменения в отраслях социальной сферы, направленные на повышение эффективности сферы культуры в Ханты-Мансийском автономном округе - Югре»</t>
  </si>
  <si>
    <t>достигается/не достигается</t>
  </si>
  <si>
    <t>Итого по разделу 2</t>
  </si>
  <si>
    <t>3. Открытость бюджетного процесса</t>
  </si>
  <si>
    <t>3.1.</t>
  </si>
  <si>
    <t>Размещение на официальном сайте решения о бюджете за отчетный финансовый год</t>
  </si>
  <si>
    <t>3.2.</t>
  </si>
  <si>
    <t>Размещение на официальном сайте отчета об исполнении бюджета за отчетный финансовый год</t>
  </si>
  <si>
    <t>3.3.</t>
  </si>
  <si>
    <t>Размещение на официальном сайте отчета о результатах деятельности финансового органа муниципального образования за отчетный финансовый год</t>
  </si>
  <si>
    <t>3.4.</t>
  </si>
  <si>
    <t>с установленным порядком</t>
  </si>
  <si>
    <t>проводятся/</t>
  </si>
  <si>
    <t>не проводятся</t>
  </si>
  <si>
    <t>1 - проводятся</t>
  </si>
  <si>
    <t>0 - не проводятся</t>
  </si>
  <si>
    <t>3.5.</t>
  </si>
  <si>
    <t>Проведение внешней проверки отчета об исполнении бюджета муниципального образования в отчетном финансовом году контрольным органом, созданным представительным органом муниципального образования</t>
  </si>
  <si>
    <t>3.6.</t>
  </si>
  <si>
    <t>Ежемесячное размещение на официальном сайте органов местного самоуправления отчетов об исполнении бюджета муниципального образования</t>
  </si>
  <si>
    <t>3.7.</t>
  </si>
  <si>
    <t>Ведение на официальном сайте органов местного самоуправления  раздела «Бюджет для граждан»</t>
  </si>
  <si>
    <t>3.8.</t>
  </si>
  <si>
    <t xml:space="preserve">Информация, размещенная на официальном сайте органов местного самоуправления  в разделе «Бюджет для граждан» изложена в доступной форме, содержит схемы, графики, слайды и т.д.  </t>
  </si>
  <si>
    <t>Итого по разделу 3</t>
  </si>
  <si>
    <t>4. Оказание муниципальных услуг</t>
  </si>
  <si>
    <t>4.1.</t>
  </si>
  <si>
    <t>Наличие реестра муниципальных услуг</t>
  </si>
  <si>
    <t>наличие/ отсутствие</t>
  </si>
  <si>
    <t>4.2.</t>
  </si>
  <si>
    <t>Соответствие реестра муниципальных услуг вопросам местного значения</t>
  </si>
  <si>
    <t>4.3.</t>
  </si>
  <si>
    <t>Наличие муниципального правового акта, устанавливающего административные  регламенты (требования к качеству) предоставления муниципальных услуг включенных в реестр</t>
  </si>
  <si>
    <t>4.4.</t>
  </si>
  <si>
    <t>Наличие утвержденного ведомственного Перечня муниципальных услуг и работ</t>
  </si>
  <si>
    <t>4.5.</t>
  </si>
  <si>
    <t>Наличие муниципального правового акта, утверждающего стандарты качества предоставления муниципальных услуг (выполнения работ)</t>
  </si>
  <si>
    <t>4.6.</t>
  </si>
  <si>
    <t>Наличие муниципального правового акта об осуществлении мониторинга потребности предоставления муниципальных услуг</t>
  </si>
  <si>
    <t>4.7.</t>
  </si>
  <si>
    <t>4.8.</t>
  </si>
  <si>
    <t>осуществляется/ не осуществляется</t>
  </si>
  <si>
    <t>Итого по разделу 4</t>
  </si>
  <si>
    <t>Итого</t>
  </si>
  <si>
    <t>Кондинское</t>
  </si>
  <si>
    <t>Куминский</t>
  </si>
  <si>
    <t>Луговой</t>
  </si>
  <si>
    <t>Междуреченский</t>
  </si>
  <si>
    <t>Мортка</t>
  </si>
  <si>
    <t>Леуши</t>
  </si>
  <si>
    <t>Мулымья</t>
  </si>
  <si>
    <t>Болчары</t>
  </si>
  <si>
    <t>Половинка</t>
  </si>
  <si>
    <t>Шугур</t>
  </si>
  <si>
    <t>Баллы</t>
  </si>
  <si>
    <t>Расчет оценки</t>
  </si>
  <si>
    <t>Формирование местных бюджетов в соответствии с бюджетным законодательством</t>
  </si>
  <si>
    <t>1 - до 1 января очередного финансового года;
0 - после 1 января очередного финансового года</t>
  </si>
  <si>
    <t>1 - без нарушений и в срок;
0 - с нарушениями и не в срок</t>
  </si>
  <si>
    <t>1 - наличие
0 - отсутствие</t>
  </si>
  <si>
    <t>Наличие актуального муниципального правового акта о проведении ежегодной оценки эффективности предоставленных (планируемых к предоставлению) налоговых льгот и ставок налогов, установленных (планируемых к установлению) представительным органом местного самоуправления муниципального образования</t>
  </si>
  <si>
    <t xml:space="preserve">Доля расходов бюджета муниципального образования, формируемых в рамках муниципальных программ в общем объеме расходов бюджета </t>
  </si>
  <si>
    <t>3 - выше 50%;
2 - от 30% до 50%;
1 - от 20% до 30%;
0 - до 20 %</t>
  </si>
  <si>
    <t>Наличие нормативного правового акта о разработке, реализации и мониторинге эффективности реализации программ муниципального образования, а также наличие процедуры изменения (корректировки) или досрочного прекращения данных программ с учетом фактических результатов их реализации в соответствиис действующим муниципальным правовым актом</t>
  </si>
  <si>
    <t>3 - 100%
2 - 85-95%
1 - 65-85%
0 - менее 65%</t>
  </si>
  <si>
    <t>3-4 изменения;
2 - от 5 до 8 изменений;
1 - от 9 до 12 изменений;
0 - более 12 изменений</t>
  </si>
  <si>
    <t>Соблюдение сроков и качества представляемой в Комитет по финансам отчетности, информации по запросам</t>
  </si>
  <si>
    <t>3 - в срок и соответственно запросу;
2 - в срок с дополнительным запросом;
0 - не в срок и не соответствующая запросу</t>
  </si>
  <si>
    <t>5 - в срок;
4 -  с отклонением от установленного срока сдачи более чем на 1 день;
3 - с отклонением от установленного срока сдачи более чем на 2 дня;
2 - с отклонением от установленного срока сдачи более чем на 3 дня;
1 - с отклонением от установленного срока сдачи более чем на 4 дня;
0 - с отклонением от установленного срока сдачи более чем на 5 дней</t>
  </si>
  <si>
    <t>3 - без замечаний
1 - с замечаниями</t>
  </si>
  <si>
    <t>Соблюдение норматива формирования расходов на содержание органов местного самоуправления, установленного постановлением Правительства Ханты-Мансийского автономного округа - Югры от 06 августа 2010 года № 191-п «О нормативах формирования расходов на содержание органов местного самоуправления Ханты-Мансийского автономного округа - Югры» для поселения</t>
  </si>
  <si>
    <t>3 - соблюдение
0 - несоблюдение</t>
  </si>
  <si>
    <t>3 - выше 30%;
2 - от 20 до 30%;
1 - от 10 до 20%;
0 - до 10%</t>
  </si>
  <si>
    <t>Темп роста поступлений неналоговых доходов бюджета муниципального образования к соответствующему периоду прошлого года</t>
  </si>
  <si>
    <t>3 - выше 20%;
2 - от 15 до 20%;
1 - от 5 до 15%;
0 - до 10%</t>
  </si>
  <si>
    <t>3 - отсутствие нарушений;
2 - менее 5%;
1 - более 5%, 
но менее 10%;
0 - более 10%</t>
  </si>
  <si>
    <t>3 - отвлечение не производилось;
2 - отвлечение производилось не более 2 раз;
1 - отвлечение производилось не более 1 раза;
0 - отвлечение производилось 4 раза.</t>
  </si>
  <si>
    <t>2 - отсутствие;
1 - менее 10%;
0 - более 10%</t>
  </si>
  <si>
    <t>1 - отсутствие
0 - наличие</t>
  </si>
  <si>
    <t xml:space="preserve">1 - достигается
0 - не достигается
</t>
  </si>
  <si>
    <t xml:space="preserve">2.12.
</t>
  </si>
  <si>
    <t>размещается/не размещается</t>
  </si>
  <si>
    <t>1 - размещается
0 - не размещается</t>
  </si>
  <si>
    <t>1 - размещается  
0 - не размещается</t>
  </si>
  <si>
    <t>1 - размещается  
0 - не размещается</t>
  </si>
  <si>
    <t>2 - размещается
0 - не размещается</t>
  </si>
  <si>
    <t>проводятся/ не проводятся</t>
  </si>
  <si>
    <t>1 - проводятся
0 - не проводятся</t>
  </si>
  <si>
    <r>
      <t>1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1"/>
        <color theme="1"/>
        <rFont val="Times New Roman"/>
        <family val="1"/>
        <charset val="204"/>
      </rPr>
      <t>1 -</t>
    </r>
    <r>
      <rPr>
        <sz val="12"/>
        <color theme="1"/>
        <rFont val="Times New Roman"/>
        <family val="1"/>
        <charset val="204"/>
      </rPr>
      <t xml:space="preserve"> наличие
0 - отсутствие</t>
    </r>
  </si>
  <si>
    <t>2 - соответствует;
1 - частично соответствует;
0 - не соответствует</t>
  </si>
  <si>
    <t>соответствует/не соответствует</t>
  </si>
  <si>
    <t>2 - наличие
0 - отсутствие</t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</si>
  <si>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1 -</t>
    </r>
    <r>
      <rPr>
        <sz val="12"/>
        <color theme="1"/>
        <rFont val="Times New Roman"/>
        <family val="1"/>
        <charset val="204"/>
      </rPr>
      <t xml:space="preserve"> наличие
0 - отсутствие</t>
    </r>
  </si>
  <si>
    <r>
      <rPr>
        <sz val="11"/>
        <color theme="1"/>
        <rFont val="Times New Roman"/>
        <family val="1"/>
        <charset val="204"/>
      </rPr>
      <t>1 -</t>
    </r>
    <r>
      <rPr>
        <sz val="12"/>
        <color theme="1"/>
        <rFont val="Times New Roman"/>
        <family val="1"/>
        <charset val="204"/>
      </rPr>
      <t xml:space="preserve"> наличие
0 - отсутствие</t>
    </r>
  </si>
  <si>
    <t>1 - изучается
0 - не изучается</t>
  </si>
  <si>
    <t>изучается/не изучается</t>
  </si>
  <si>
    <t>Изучение мнения населения о качестве оказания муниципальных услуг в соответствии с установленным порядком</t>
  </si>
  <si>
    <t>Осуществление мониторинга потребности в муниципальных услугах</t>
  </si>
  <si>
    <t>1 - осуществляется
0 - не осуществляется</t>
  </si>
  <si>
    <t>1 - утверждается
0 - не утверждается</t>
  </si>
  <si>
    <t>Утверждение бюджета на очередной финансовый год и плановый период</t>
  </si>
  <si>
    <t>Темп роста поступлений налоговых (неналоговых) доходов бюджета муниципального образования к соответствующему периоду прошлого года (пункты 2.5. и 2.6.)</t>
  </si>
  <si>
    <t>Налоговые</t>
  </si>
  <si>
    <t>Неналоговые</t>
  </si>
  <si>
    <t>2015/2014</t>
  </si>
  <si>
    <t>2014/2013</t>
  </si>
  <si>
    <t>Финансовые нарушения по актам КСП, КРО в 2015 году</t>
  </si>
  <si>
    <t>Всего расходы</t>
  </si>
  <si>
    <t>Доля %</t>
  </si>
  <si>
    <t>Финансовые нарушения по актам КСП в 2014 году</t>
  </si>
  <si>
    <t>Доля расходов бюджета муниципального образования, формируемых в рамках целевых программ в общем объеме расходов бюджета (за исключением расходов, осуществляемых за счет иных межбюджетных трансфертов, предоставляемых в рамках целевых программ Ханты-Мансийского автономного округа – Югры и муниципального образования Кондинский район) (пункт 1.5.)</t>
  </si>
  <si>
    <t>2015 год</t>
  </si>
  <si>
    <t>Непрограммные расходы</t>
  </si>
  <si>
    <t>Расходы в рамках программ</t>
  </si>
  <si>
    <t>Доля расходов в рамках программ</t>
  </si>
  <si>
    <t>2014 год</t>
  </si>
  <si>
    <t>Финансовые нарушения по актам КСП, КРО в 2016 году</t>
  </si>
  <si>
    <t>2016 год</t>
  </si>
  <si>
    <t>2016/2015</t>
  </si>
  <si>
    <t>бюджетый эффект от реализации меропр доходы</t>
  </si>
  <si>
    <t>полученный бюджетный эффект расходы</t>
  </si>
  <si>
    <t>бюджетый эффект от реализации меропр расходы</t>
  </si>
  <si>
    <t>полученный бюджетный эффект доходы</t>
  </si>
  <si>
    <t>Достигнутый бюджетный эффект от реализации Плана мероприятий по росту доходов, оптимизации расходов бюджета и совершенствованию долговой политики муниципального образования п 1.9</t>
  </si>
  <si>
    <t>достигнутый бюджетный эффект</t>
  </si>
  <si>
    <t>Темп роста поступлений налоговых (неналоговых) доходов бюджета муниципального образования к соответствующему периоду прошлого года (пункты 2.6. и 2.7.)</t>
  </si>
  <si>
    <t>Отношение сумм финансовых нарушений согласно предписаниям (представлениям), выявленных по актам ревизии, к расходам бюджета муниципального образования (пункт 2.8.)</t>
  </si>
  <si>
    <t>Проведение публичных слушаний по проекту бюджета муниципального образования и проекту отчета об исполнении бюджета муниципального образования в соответствии с установленным порядком</t>
  </si>
  <si>
    <t>средний балл</t>
  </si>
  <si>
    <t>Финансовые нарушения по актам КСП, КРО в 2017 году</t>
  </si>
  <si>
    <t>2017 год</t>
  </si>
  <si>
    <t>2017/2016</t>
  </si>
  <si>
    <t>Темп роста поступлений налоговых (неналоговых) доходов бюджета муниципального образования к соответствующему периоду прошлого года (пункты 2.6. и 2.7.) (без акциз 103)</t>
  </si>
  <si>
    <t>Расчет оценки качества организации и осуществления бюджетного процесса органами местного самоуправления городских и сельских поселений Кондинского района за 2018 год.</t>
  </si>
  <si>
    <t>2018/2017</t>
  </si>
  <si>
    <t>Финансовые нарушения по актам КСП, КРО в 2018 году</t>
  </si>
  <si>
    <t>2018 год</t>
  </si>
  <si>
    <t>1</t>
  </si>
  <si>
    <t>3</t>
  </si>
  <si>
    <t xml:space="preserve">Луговой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</si>
</sst>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#,##0.00\ _₽"/>
    <numFmt numFmtId="166" formatCode="0.0%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86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3" fillId="0" borderId="5" xfId="0" applyFont="1" applyBorder="1" applyAlignment="1">
      <alignment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0" fillId="0" borderId="1" xfId="0" applyNumberFormat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13" xfId="0" applyBorder="1"/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4" fontId="0" fillId="0" borderId="13" xfId="0" applyNumberFormat="1" applyBorder="1"/>
    <xf numFmtId="0" fontId="0" fillId="0" borderId="0" xfId="0" applyAlignment="1"/>
    <xf numFmtId="0" fontId="0" fillId="0" borderId="16" xfId="0" applyBorder="1"/>
    <xf numFmtId="0" fontId="9" fillId="0" borderId="12" xfId="0" applyFont="1" applyFill="1" applyBorder="1" applyAlignment="1">
      <alignment horizontal="center" vertical="center"/>
    </xf>
    <xf numFmtId="0" fontId="0" fillId="0" borderId="18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4" fontId="0" fillId="0" borderId="0" xfId="0" applyNumberFormat="1" applyBorder="1"/>
    <xf numFmtId="164" fontId="0" fillId="0" borderId="0" xfId="0" applyNumberFormat="1" applyBorder="1"/>
    <xf numFmtId="164" fontId="0" fillId="3" borderId="0" xfId="0" applyNumberFormat="1" applyFill="1" applyBorder="1"/>
    <xf numFmtId="0" fontId="0" fillId="0" borderId="26" xfId="0" applyBorder="1" applyAlignment="1">
      <alignment wrapText="1"/>
    </xf>
    <xf numFmtId="0" fontId="0" fillId="0" borderId="18" xfId="0" applyFont="1" applyBorder="1" applyAlignment="1">
      <alignment horizontal="right" vertical="center"/>
    </xf>
    <xf numFmtId="4" fontId="9" fillId="0" borderId="27" xfId="0" applyNumberFormat="1" applyFont="1" applyFill="1" applyBorder="1" applyAlignment="1">
      <alignment horizontal="center" vertical="center"/>
    </xf>
    <xf numFmtId="0" fontId="0" fillId="0" borderId="28" xfId="0" applyBorder="1"/>
    <xf numFmtId="4" fontId="0" fillId="0" borderId="13" xfId="0" applyNumberFormat="1" applyFon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10" fontId="9" fillId="0" borderId="24" xfId="0" applyNumberFormat="1" applyFont="1" applyBorder="1" applyAlignment="1">
      <alignment horizontal="center" vertical="center"/>
    </xf>
    <xf numFmtId="0" fontId="0" fillId="0" borderId="29" xfId="0" applyBorder="1"/>
    <xf numFmtId="0" fontId="9" fillId="0" borderId="29" xfId="0" applyFont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0" fillId="0" borderId="13" xfId="0" applyBorder="1" applyAlignment="1">
      <alignment wrapText="1"/>
    </xf>
    <xf numFmtId="10" fontId="0" fillId="0" borderId="13" xfId="0" applyNumberFormat="1" applyBorder="1"/>
    <xf numFmtId="0" fontId="0" fillId="0" borderId="26" xfId="0" applyBorder="1"/>
    <xf numFmtId="0" fontId="9" fillId="0" borderId="18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10" fontId="9" fillId="0" borderId="25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10" fontId="9" fillId="0" borderId="0" xfId="0" applyNumberFormat="1" applyFont="1" applyBorder="1" applyAlignment="1">
      <alignment horizontal="center" vertical="center"/>
    </xf>
    <xf numFmtId="0" fontId="0" fillId="0" borderId="21" xfId="0" applyBorder="1" applyAlignment="1">
      <alignment wrapText="1"/>
    </xf>
    <xf numFmtId="0" fontId="0" fillId="0" borderId="32" xfId="0" applyBorder="1"/>
    <xf numFmtId="0" fontId="0" fillId="0" borderId="33" xfId="0" applyBorder="1"/>
    <xf numFmtId="0" fontId="9" fillId="0" borderId="34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0" fillId="2" borderId="1" xfId="0" applyNumberFormat="1" applyFill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28" xfId="0" applyBorder="1" applyAlignment="1">
      <alignment wrapText="1"/>
    </xf>
    <xf numFmtId="165" fontId="0" fillId="0" borderId="18" xfId="0" applyNumberFormat="1" applyFont="1" applyBorder="1" applyAlignment="1">
      <alignment horizontal="right" vertical="center"/>
    </xf>
    <xf numFmtId="165" fontId="9" fillId="0" borderId="35" xfId="0" applyNumberFormat="1" applyFont="1" applyFill="1" applyBorder="1" applyAlignment="1">
      <alignment horizontal="center" vertical="center"/>
    </xf>
    <xf numFmtId="165" fontId="0" fillId="0" borderId="13" xfId="0" applyNumberFormat="1" applyFont="1" applyBorder="1" applyAlignment="1">
      <alignment horizontal="right" vertical="center"/>
    </xf>
    <xf numFmtId="165" fontId="0" fillId="0" borderId="13" xfId="0" applyNumberFormat="1" applyBorder="1" applyAlignment="1">
      <alignment horizontal="right" vertical="center"/>
    </xf>
    <xf numFmtId="165" fontId="9" fillId="0" borderId="27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top"/>
    </xf>
    <xf numFmtId="4" fontId="9" fillId="2" borderId="1" xfId="0" applyNumberFormat="1" applyFont="1" applyFill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0" fontId="9" fillId="0" borderId="0" xfId="0" applyFont="1"/>
    <xf numFmtId="4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vertical="center"/>
    </xf>
    <xf numFmtId="4" fontId="12" fillId="2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13" fillId="0" borderId="0" xfId="0" applyFont="1"/>
    <xf numFmtId="4" fontId="13" fillId="0" borderId="0" xfId="0" applyNumberFormat="1" applyFont="1"/>
    <xf numFmtId="4" fontId="14" fillId="0" borderId="0" xfId="0" applyNumberFormat="1" applyFont="1"/>
    <xf numFmtId="0" fontId="3" fillId="0" borderId="2" xfId="0" applyFont="1" applyBorder="1" applyAlignment="1">
      <alignment vertical="top" wrapText="1"/>
    </xf>
    <xf numFmtId="4" fontId="0" fillId="0" borderId="0" xfId="0" applyNumberFormat="1"/>
    <xf numFmtId="0" fontId="9" fillId="0" borderId="26" xfId="0" applyFont="1" applyBorder="1"/>
    <xf numFmtId="0" fontId="16" fillId="0" borderId="0" xfId="0" applyFont="1"/>
    <xf numFmtId="0" fontId="9" fillId="0" borderId="0" xfId="0" applyFont="1" applyAlignment="1">
      <alignment wrapText="1"/>
    </xf>
    <xf numFmtId="0" fontId="13" fillId="0" borderId="0" xfId="0" applyNumberFormat="1" applyFont="1"/>
    <xf numFmtId="0" fontId="0" fillId="0" borderId="38" xfId="0" applyBorder="1"/>
    <xf numFmtId="0" fontId="0" fillId="0" borderId="39" xfId="0" applyBorder="1"/>
    <xf numFmtId="0" fontId="9" fillId="4" borderId="18" xfId="0" applyFont="1" applyFill="1" applyBorder="1" applyAlignment="1">
      <alignment horizontal="center" vertical="center"/>
    </xf>
    <xf numFmtId="0" fontId="0" fillId="4" borderId="13" xfId="0" applyFill="1" applyBorder="1"/>
    <xf numFmtId="4" fontId="0" fillId="4" borderId="13" xfId="0" applyNumberFormat="1" applyFont="1" applyFill="1" applyBorder="1" applyAlignment="1">
      <alignment horizontal="right" vertical="center"/>
    </xf>
    <xf numFmtId="4" fontId="0" fillId="4" borderId="13" xfId="0" applyNumberFormat="1" applyFill="1" applyBorder="1" applyAlignment="1">
      <alignment horizontal="right" vertical="center"/>
    </xf>
    <xf numFmtId="4" fontId="9" fillId="4" borderId="27" xfId="0" applyNumberFormat="1" applyFont="1" applyFill="1" applyBorder="1" applyAlignment="1">
      <alignment horizontal="center" vertical="center"/>
    </xf>
    <xf numFmtId="0" fontId="0" fillId="4" borderId="28" xfId="0" applyFill="1" applyBorder="1"/>
    <xf numFmtId="0" fontId="0" fillId="0" borderId="42" xfId="0" applyBorder="1"/>
    <xf numFmtId="10" fontId="9" fillId="0" borderId="16" xfId="0" applyNumberFormat="1" applyFont="1" applyBorder="1" applyAlignment="1">
      <alignment horizontal="center" vertical="center"/>
    </xf>
    <xf numFmtId="10" fontId="9" fillId="0" borderId="22" xfId="0" applyNumberFormat="1" applyFont="1" applyFill="1" applyBorder="1" applyAlignment="1">
      <alignment horizontal="center" vertical="center"/>
    </xf>
    <xf numFmtId="0" fontId="0" fillId="5" borderId="13" xfId="0" applyFill="1" applyBorder="1"/>
    <xf numFmtId="0" fontId="0" fillId="5" borderId="16" xfId="0" applyFill="1" applyBorder="1"/>
    <xf numFmtId="0" fontId="9" fillId="5" borderId="14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0" fillId="5" borderId="0" xfId="0" applyFill="1"/>
    <xf numFmtId="0" fontId="9" fillId="5" borderId="26" xfId="0" applyFont="1" applyFill="1" applyBorder="1"/>
    <xf numFmtId="0" fontId="0" fillId="5" borderId="18" xfId="0" applyFill="1" applyBorder="1"/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0" fillId="5" borderId="28" xfId="0" applyFill="1" applyBorder="1" applyAlignment="1">
      <alignment wrapText="1"/>
    </xf>
    <xf numFmtId="4" fontId="0" fillId="5" borderId="13" xfId="0" applyNumberFormat="1" applyFont="1" applyFill="1" applyBorder="1" applyAlignment="1">
      <alignment horizontal="right" vertical="center"/>
    </xf>
    <xf numFmtId="4" fontId="0" fillId="5" borderId="13" xfId="0" applyNumberFormat="1" applyFill="1" applyBorder="1" applyAlignment="1">
      <alignment horizontal="right" vertical="center"/>
    </xf>
    <xf numFmtId="4" fontId="9" fillId="5" borderId="27" xfId="0" applyNumberFormat="1" applyFont="1" applyFill="1" applyBorder="1" applyAlignment="1">
      <alignment horizontal="center" vertical="center"/>
    </xf>
    <xf numFmtId="0" fontId="0" fillId="5" borderId="23" xfId="0" applyFill="1" applyBorder="1"/>
    <xf numFmtId="0" fontId="0" fillId="5" borderId="24" xfId="0" applyFill="1" applyBorder="1"/>
    <xf numFmtId="10" fontId="9" fillId="5" borderId="24" xfId="0" applyNumberFormat="1" applyFont="1" applyFill="1" applyBorder="1" applyAlignment="1">
      <alignment horizontal="center" vertical="center"/>
    </xf>
    <xf numFmtId="10" fontId="9" fillId="5" borderId="25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/>
    </xf>
    <xf numFmtId="0" fontId="0" fillId="4" borderId="1" xfId="0" applyNumberFormat="1" applyFill="1" applyBorder="1" applyAlignment="1">
      <alignment horizontal="center" vertical="center"/>
    </xf>
    <xf numFmtId="4" fontId="0" fillId="4" borderId="1" xfId="0" applyNumberFormat="1" applyFill="1" applyBorder="1" applyAlignment="1">
      <alignment vertical="center"/>
    </xf>
    <xf numFmtId="0" fontId="0" fillId="4" borderId="1" xfId="0" applyNumberFormat="1" applyFill="1" applyBorder="1" applyAlignment="1">
      <alignment vertical="center"/>
    </xf>
    <xf numFmtId="0" fontId="12" fillId="4" borderId="1" xfId="0" applyNumberFormat="1" applyFont="1" applyFill="1" applyBorder="1" applyAlignment="1">
      <alignment vertical="center"/>
    </xf>
    <xf numFmtId="4" fontId="9" fillId="0" borderId="0" xfId="0" applyNumberFormat="1" applyFont="1"/>
    <xf numFmtId="0" fontId="0" fillId="3" borderId="0" xfId="0" applyFill="1"/>
    <xf numFmtId="0" fontId="0" fillId="0" borderId="36" xfId="0" applyFont="1" applyFill="1" applyBorder="1"/>
    <xf numFmtId="0" fontId="0" fillId="0" borderId="37" xfId="0" applyFont="1" applyFill="1" applyBorder="1"/>
    <xf numFmtId="0" fontId="9" fillId="0" borderId="14" xfId="0" applyFont="1" applyFill="1" applyBorder="1" applyAlignment="1">
      <alignment horizontal="center" vertical="center"/>
    </xf>
    <xf numFmtId="0" fontId="0" fillId="0" borderId="0" xfId="0" applyFill="1"/>
    <xf numFmtId="0" fontId="0" fillId="0" borderId="13" xfId="0" applyFont="1" applyFill="1" applyBorder="1"/>
    <xf numFmtId="4" fontId="9" fillId="0" borderId="13" xfId="0" applyNumberFormat="1" applyFont="1" applyFill="1" applyBorder="1" applyAlignment="1">
      <alignment horizontal="right" vertical="center"/>
    </xf>
    <xf numFmtId="4" fontId="17" fillId="0" borderId="13" xfId="0" applyNumberFormat="1" applyFont="1" applyFill="1" applyBorder="1" applyAlignment="1">
      <alignment horizontal="right" vertical="center"/>
    </xf>
    <xf numFmtId="0" fontId="9" fillId="0" borderId="31" xfId="0" applyFont="1" applyFill="1" applyBorder="1"/>
    <xf numFmtId="0" fontId="0" fillId="0" borderId="31" xfId="0" applyFont="1" applyFill="1" applyBorder="1"/>
    <xf numFmtId="4" fontId="0" fillId="0" borderId="31" xfId="0" applyNumberFormat="1" applyFont="1" applyFill="1" applyBorder="1" applyAlignment="1">
      <alignment horizontal="right" vertical="center"/>
    </xf>
    <xf numFmtId="0" fontId="0" fillId="0" borderId="17" xfId="0" applyFill="1" applyBorder="1"/>
    <xf numFmtId="0" fontId="0" fillId="0" borderId="18" xfId="0" applyFill="1" applyBorder="1"/>
    <xf numFmtId="4" fontId="0" fillId="0" borderId="18" xfId="0" applyNumberFormat="1" applyFont="1" applyFill="1" applyBorder="1" applyAlignment="1">
      <alignment horizontal="right" vertical="center"/>
    </xf>
    <xf numFmtId="4" fontId="0" fillId="0" borderId="19" xfId="0" applyNumberFormat="1" applyFont="1" applyFill="1" applyBorder="1" applyAlignment="1">
      <alignment horizontal="right" vertical="center"/>
    </xf>
    <xf numFmtId="0" fontId="0" fillId="0" borderId="20" xfId="0" applyFill="1" applyBorder="1"/>
    <xf numFmtId="0" fontId="0" fillId="0" borderId="13" xfId="0" applyFill="1" applyBorder="1"/>
    <xf numFmtId="4" fontId="0" fillId="0" borderId="13" xfId="0" applyNumberFormat="1" applyFill="1" applyBorder="1"/>
    <xf numFmtId="4" fontId="9" fillId="0" borderId="19" xfId="0" applyNumberFormat="1" applyFont="1" applyFill="1" applyBorder="1" applyAlignment="1">
      <alignment horizontal="right" vertical="center"/>
    </xf>
    <xf numFmtId="0" fontId="0" fillId="0" borderId="21" xfId="0" applyFill="1" applyBorder="1"/>
    <xf numFmtId="0" fontId="9" fillId="0" borderId="20" xfId="0" applyFont="1" applyFill="1" applyBorder="1"/>
    <xf numFmtId="0" fontId="9" fillId="0" borderId="16" xfId="0" applyFont="1" applyFill="1" applyBorder="1"/>
    <xf numFmtId="4" fontId="9" fillId="0" borderId="16" xfId="0" applyNumberFormat="1" applyFont="1" applyFill="1" applyBorder="1"/>
    <xf numFmtId="4" fontId="9" fillId="0" borderId="22" xfId="0" applyNumberFormat="1" applyFont="1" applyFill="1" applyBorder="1"/>
    <xf numFmtId="0" fontId="0" fillId="0" borderId="23" xfId="0" applyFill="1" applyBorder="1"/>
    <xf numFmtId="0" fontId="0" fillId="0" borderId="24" xfId="0" applyFill="1" applyBorder="1"/>
    <xf numFmtId="4" fontId="0" fillId="0" borderId="24" xfId="0" applyNumberFormat="1" applyFill="1" applyBorder="1"/>
    <xf numFmtId="164" fontId="0" fillId="0" borderId="25" xfId="0" applyNumberFormat="1" applyFill="1" applyBorder="1"/>
    <xf numFmtId="0" fontId="0" fillId="0" borderId="30" xfId="0" applyFill="1" applyBorder="1"/>
    <xf numFmtId="0" fontId="9" fillId="0" borderId="30" xfId="0" applyFont="1" applyFill="1" applyBorder="1"/>
    <xf numFmtId="10" fontId="9" fillId="0" borderId="30" xfId="0" applyNumberFormat="1" applyFont="1" applyFill="1" applyBorder="1"/>
    <xf numFmtId="2" fontId="9" fillId="0" borderId="41" xfId="0" applyNumberFormat="1" applyFont="1" applyFill="1" applyBorder="1"/>
    <xf numFmtId="10" fontId="9" fillId="0" borderId="40" xfId="0" applyNumberFormat="1" applyFont="1" applyFill="1" applyBorder="1"/>
    <xf numFmtId="2" fontId="0" fillId="0" borderId="1" xfId="0" applyNumberFormat="1" applyFont="1" applyFill="1" applyBorder="1"/>
    <xf numFmtId="0" fontId="0" fillId="0" borderId="0" xfId="0" applyFill="1" applyBorder="1"/>
    <xf numFmtId="0" fontId="9" fillId="0" borderId="0" xfId="0" applyFont="1" applyFill="1" applyBorder="1"/>
    <xf numFmtId="10" fontId="9" fillId="0" borderId="0" xfId="0" applyNumberFormat="1" applyFont="1" applyFill="1" applyBorder="1"/>
    <xf numFmtId="2" fontId="9" fillId="0" borderId="0" xfId="0" applyNumberFormat="1" applyFont="1" applyFill="1" applyBorder="1"/>
    <xf numFmtId="4" fontId="0" fillId="0" borderId="19" xfId="0" applyNumberFormat="1" applyFill="1" applyBorder="1"/>
    <xf numFmtId="4" fontId="0" fillId="0" borderId="16" xfId="0" applyNumberFormat="1" applyFont="1" applyFill="1" applyBorder="1"/>
    <xf numFmtId="164" fontId="9" fillId="0" borderId="30" xfId="0" applyNumberFormat="1" applyFont="1" applyFill="1" applyBorder="1"/>
    <xf numFmtId="49" fontId="9" fillId="0" borderId="30" xfId="0" applyNumberFormat="1" applyFont="1" applyFill="1" applyBorder="1"/>
    <xf numFmtId="0" fontId="3" fillId="3" borderId="2" xfId="0" applyFont="1" applyFill="1" applyBorder="1" applyAlignment="1">
      <alignment horizontal="center" vertical="top" wrapText="1"/>
    </xf>
    <xf numFmtId="4" fontId="0" fillId="3" borderId="1" xfId="0" applyNumberFormat="1" applyFill="1" applyBorder="1" applyAlignment="1">
      <alignment vertical="center"/>
    </xf>
    <xf numFmtId="0" fontId="0" fillId="6" borderId="1" xfId="0" applyNumberFormat="1" applyFill="1" applyBorder="1" applyAlignment="1">
      <alignment vertical="center"/>
    </xf>
    <xf numFmtId="0" fontId="3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/>
    </xf>
    <xf numFmtId="0" fontId="12" fillId="7" borderId="1" xfId="0" applyNumberFormat="1" applyFont="1" applyFill="1" applyBorder="1" applyAlignment="1">
      <alignment vertical="center"/>
    </xf>
    <xf numFmtId="0" fontId="0" fillId="7" borderId="1" xfId="0" applyNumberFormat="1" applyFill="1" applyBorder="1" applyAlignment="1">
      <alignment vertical="center"/>
    </xf>
    <xf numFmtId="0" fontId="15" fillId="7" borderId="1" xfId="0" applyNumberFormat="1" applyFont="1" applyFill="1" applyBorder="1" applyAlignment="1">
      <alignment vertical="center"/>
    </xf>
    <xf numFmtId="4" fontId="0" fillId="7" borderId="1" xfId="0" applyNumberFormat="1" applyFill="1" applyBorder="1" applyAlignment="1">
      <alignment vertical="center"/>
    </xf>
    <xf numFmtId="0" fontId="15" fillId="2" borderId="1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top" wrapText="1"/>
    </xf>
    <xf numFmtId="0" fontId="0" fillId="0" borderId="38" xfId="0" applyFont="1" applyFill="1" applyBorder="1"/>
    <xf numFmtId="0" fontId="0" fillId="0" borderId="39" xfId="0" applyFont="1" applyFill="1" applyBorder="1"/>
    <xf numFmtId="0" fontId="9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49" fontId="9" fillId="0" borderId="0" xfId="0" applyNumberFormat="1" applyFont="1" applyFill="1" applyBorder="1"/>
    <xf numFmtId="2" fontId="0" fillId="0" borderId="0" xfId="0" applyNumberFormat="1" applyFont="1" applyFill="1" applyBorder="1"/>
    <xf numFmtId="0" fontId="0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2" fontId="9" fillId="0" borderId="1" xfId="0" applyNumberFormat="1" applyFont="1" applyFill="1" applyBorder="1"/>
    <xf numFmtId="0" fontId="0" fillId="0" borderId="20" xfId="0" applyBorder="1"/>
    <xf numFmtId="0" fontId="0" fillId="0" borderId="43" xfId="0" applyBorder="1"/>
    <xf numFmtId="10" fontId="9" fillId="0" borderId="43" xfId="0" applyNumberFormat="1" applyFont="1" applyBorder="1" applyAlignment="1">
      <alignment horizontal="center" vertical="center"/>
    </xf>
    <xf numFmtId="10" fontId="9" fillId="0" borderId="39" xfId="0" applyNumberFormat="1" applyFont="1" applyBorder="1" applyAlignment="1">
      <alignment horizontal="center" vertical="center"/>
    </xf>
    <xf numFmtId="165" fontId="0" fillId="4" borderId="13" xfId="0" applyNumberFormat="1" applyFont="1" applyFill="1" applyBorder="1" applyAlignment="1">
      <alignment horizontal="right" vertical="center"/>
    </xf>
    <xf numFmtId="165" fontId="0" fillId="4" borderId="13" xfId="0" applyNumberFormat="1" applyFill="1" applyBorder="1" applyAlignment="1">
      <alignment horizontal="right" vertical="center"/>
    </xf>
    <xf numFmtId="165" fontId="9" fillId="4" borderId="27" xfId="0" applyNumberFormat="1" applyFont="1" applyFill="1" applyBorder="1" applyAlignment="1">
      <alignment horizontal="center" vertical="center"/>
    </xf>
    <xf numFmtId="165" fontId="0" fillId="8" borderId="18" xfId="0" applyNumberFormat="1" applyFont="1" applyFill="1" applyBorder="1" applyAlignment="1">
      <alignment horizontal="right" vertical="center"/>
    </xf>
    <xf numFmtId="165" fontId="9" fillId="8" borderId="35" xfId="0" applyNumberFormat="1" applyFont="1" applyFill="1" applyBorder="1" applyAlignment="1">
      <alignment horizontal="center" vertical="center"/>
    </xf>
    <xf numFmtId="4" fontId="0" fillId="0" borderId="13" xfId="0" applyNumberFormat="1" applyFont="1" applyFill="1" applyBorder="1" applyAlignment="1">
      <alignment horizontal="right" vertical="center"/>
    </xf>
    <xf numFmtId="4" fontId="0" fillId="8" borderId="13" xfId="0" applyNumberFormat="1" applyFont="1" applyFill="1" applyBorder="1" applyAlignment="1">
      <alignment horizontal="right" vertical="center"/>
    </xf>
    <xf numFmtId="0" fontId="0" fillId="0" borderId="1" xfId="0" applyNumberFormat="1" applyFill="1" applyBorder="1" applyAlignment="1">
      <alignment vertical="center"/>
    </xf>
    <xf numFmtId="0" fontId="12" fillId="0" borderId="1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top" wrapText="1"/>
    </xf>
    <xf numFmtId="0" fontId="4" fillId="0" borderId="2" xfId="1" applyFont="1" applyFill="1" applyBorder="1" applyAlignment="1" applyProtection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/>
    </xf>
    <xf numFmtId="4" fontId="0" fillId="0" borderId="1" xfId="0" applyNumberFormat="1" applyFill="1" applyBorder="1" applyAlignment="1">
      <alignment vertical="center"/>
    </xf>
    <xf numFmtId="0" fontId="8" fillId="0" borderId="4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top"/>
    </xf>
    <xf numFmtId="0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0" fillId="7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/>
    </xf>
    <xf numFmtId="4" fontId="0" fillId="0" borderId="1" xfId="0" applyNumberFormat="1" applyFont="1" applyFill="1" applyBorder="1" applyAlignment="1">
      <alignment vertical="center"/>
    </xf>
    <xf numFmtId="0" fontId="0" fillId="7" borderId="1" xfId="0" applyNumberFormat="1" applyFont="1" applyFill="1" applyBorder="1" applyAlignment="1">
      <alignment horizontal="center" vertical="center"/>
    </xf>
    <xf numFmtId="0" fontId="0" fillId="7" borderId="1" xfId="0" applyNumberFormat="1" applyFont="1" applyFill="1" applyBorder="1" applyAlignment="1">
      <alignment vertical="center"/>
    </xf>
    <xf numFmtId="4" fontId="0" fillId="7" borderId="1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justify" vertical="top" wrapText="1"/>
    </xf>
    <xf numFmtId="0" fontId="10" fillId="0" borderId="6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NumberForma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justify" vertical="top" wrapText="1"/>
    </xf>
    <xf numFmtId="0" fontId="2" fillId="0" borderId="6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vertical="top"/>
    </xf>
    <xf numFmtId="4" fontId="0" fillId="0" borderId="0" xfId="0" applyNumberFormat="1" applyFill="1" applyAlignment="1">
      <alignment vertical="center"/>
    </xf>
    <xf numFmtId="0" fontId="9" fillId="0" borderId="0" xfId="0" applyFont="1" applyAlignment="1">
      <alignment wrapText="1"/>
    </xf>
    <xf numFmtId="166" fontId="0" fillId="0" borderId="0" xfId="0" applyNumberFormat="1"/>
    <xf numFmtId="0" fontId="3" fillId="0" borderId="1" xfId="0" applyFont="1" applyBorder="1" applyAlignment="1">
      <alignment horizontal="left" vertical="top" wrapText="1"/>
    </xf>
    <xf numFmtId="10" fontId="9" fillId="0" borderId="44" xfId="0" applyNumberFormat="1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4" fontId="0" fillId="0" borderId="43" xfId="0" applyNumberFormat="1" applyBorder="1"/>
    <xf numFmtId="4" fontId="0" fillId="0" borderId="39" xfId="0" applyNumberFormat="1" applyBorder="1"/>
    <xf numFmtId="0" fontId="0" fillId="0" borderId="29" xfId="0" applyFill="1" applyBorder="1"/>
    <xf numFmtId="4" fontId="0" fillId="0" borderId="29" xfId="0" applyNumberFormat="1" applyFill="1" applyBorder="1"/>
    <xf numFmtId="4" fontId="0" fillId="0" borderId="35" xfId="0" applyNumberFormat="1" applyFill="1" applyBorder="1"/>
    <xf numFmtId="0" fontId="9" fillId="0" borderId="13" xfId="0" applyFont="1" applyFill="1" applyBorder="1"/>
    <xf numFmtId="4" fontId="0" fillId="0" borderId="13" xfId="0" applyNumberFormat="1" applyFont="1" applyFill="1" applyBorder="1"/>
    <xf numFmtId="0" fontId="0" fillId="0" borderId="0" xfId="0" applyFont="1"/>
    <xf numFmtId="4" fontId="9" fillId="4" borderId="0" xfId="0" applyNumberFormat="1" applyFont="1" applyFill="1" applyBorder="1" applyAlignment="1">
      <alignment horizontal="right" vertical="center"/>
    </xf>
    <xf numFmtId="4" fontId="0" fillId="0" borderId="29" xfId="0" applyNumberFormat="1" applyFont="1" applyFill="1" applyBorder="1" applyAlignment="1">
      <alignment horizontal="right" vertical="center"/>
    </xf>
    <xf numFmtId="0" fontId="0" fillId="0" borderId="0" xfId="0" applyFont="1" applyFill="1"/>
    <xf numFmtId="4" fontId="12" fillId="0" borderId="13" xfId="0" applyNumberFormat="1" applyFont="1" applyFill="1" applyBorder="1" applyAlignment="1">
      <alignment horizontal="right" vertical="center"/>
    </xf>
    <xf numFmtId="4" fontId="0" fillId="0" borderId="0" xfId="0" applyNumberFormat="1" applyBorder="1" applyAlignment="1"/>
    <xf numFmtId="4" fontId="0" fillId="0" borderId="0" xfId="0" applyNumberFormat="1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9" fillId="0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" fontId="0" fillId="0" borderId="0" xfId="0" applyNumberFormat="1" applyFont="1" applyFill="1" applyBorder="1" applyAlignment="1">
      <alignment vertical="center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9" xfId="0" applyFont="1" applyFill="1" applyBorder="1" applyAlignment="1">
      <alignment vertical="top"/>
    </xf>
    <xf numFmtId="0" fontId="8" fillId="0" borderId="4" xfId="0" applyFont="1" applyFill="1" applyBorder="1" applyAlignment="1">
      <alignment vertical="top"/>
    </xf>
    <xf numFmtId="0" fontId="8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9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D9C6260AE4B7262183B7CD2B7DB7D4E6A60851B386276587935D05DEB84112F9CA2823F333E15C147FE9F0C4NEw5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1"/>
  <sheetViews>
    <sheetView view="pageBreakPreview" zoomScale="70" zoomScaleNormal="82" zoomScaleSheetLayoutView="70" workbookViewId="0">
      <pane ySplit="2055" activePane="bottomLeft"/>
      <selection activeCell="C63" sqref="C63"/>
      <selection pane="bottomLeft" activeCell="E41" sqref="E41"/>
    </sheetView>
  </sheetViews>
  <sheetFormatPr defaultRowHeight="15" x14ac:dyDescent="0.25"/>
  <cols>
    <col min="2" max="2" width="57.85546875" customWidth="1"/>
    <col min="3" max="3" width="20.42578125" customWidth="1"/>
    <col min="4" max="4" width="25.140625" customWidth="1"/>
    <col min="5" max="5" width="21" customWidth="1"/>
    <col min="6" max="23" width="9.140625" customWidth="1"/>
  </cols>
  <sheetData>
    <row r="2" spans="1:25" ht="18.75" x14ac:dyDescent="0.3">
      <c r="C2" s="98" t="s">
        <v>179</v>
      </c>
    </row>
    <row r="4" spans="1:25" ht="15.75" thickBot="1" x14ac:dyDescent="0.3"/>
    <row r="5" spans="1:25" ht="19.5" customHeight="1" thickBot="1" x14ac:dyDescent="0.3">
      <c r="A5" s="265" t="s">
        <v>0</v>
      </c>
      <c r="B5" s="265" t="s">
        <v>1</v>
      </c>
      <c r="C5" s="265" t="s">
        <v>2</v>
      </c>
      <c r="D5" s="2" t="s">
        <v>3</v>
      </c>
      <c r="E5" s="267" t="s">
        <v>5</v>
      </c>
      <c r="F5" s="277" t="s">
        <v>90</v>
      </c>
      <c r="G5" s="278"/>
      <c r="H5" s="270" t="s">
        <v>91</v>
      </c>
      <c r="I5" s="270"/>
      <c r="J5" s="270" t="s">
        <v>92</v>
      </c>
      <c r="K5" s="270"/>
      <c r="L5" s="270" t="s">
        <v>93</v>
      </c>
      <c r="M5" s="270"/>
      <c r="N5" s="269" t="s">
        <v>94</v>
      </c>
      <c r="O5" s="269"/>
      <c r="P5" s="269" t="s">
        <v>95</v>
      </c>
      <c r="Q5" s="269"/>
      <c r="R5" s="269" t="s">
        <v>96</v>
      </c>
      <c r="S5" s="269"/>
      <c r="T5" s="269" t="s">
        <v>97</v>
      </c>
      <c r="U5" s="269"/>
      <c r="V5" s="269" t="s">
        <v>98</v>
      </c>
      <c r="W5" s="269"/>
      <c r="X5" s="269" t="s">
        <v>99</v>
      </c>
      <c r="Y5" s="269"/>
    </row>
    <row r="6" spans="1:25" ht="30.75" thickBot="1" x14ac:dyDescent="0.3">
      <c r="A6" s="266"/>
      <c r="B6" s="266"/>
      <c r="C6" s="266"/>
      <c r="D6" s="3" t="s">
        <v>4</v>
      </c>
      <c r="E6" s="268"/>
      <c r="F6" s="10" t="s">
        <v>100</v>
      </c>
      <c r="G6" s="11" t="s">
        <v>101</v>
      </c>
      <c r="H6" s="10" t="s">
        <v>100</v>
      </c>
      <c r="I6" s="11" t="s">
        <v>101</v>
      </c>
      <c r="J6" s="10" t="s">
        <v>100</v>
      </c>
      <c r="K6" s="11" t="s">
        <v>101</v>
      </c>
      <c r="L6" s="10" t="s">
        <v>100</v>
      </c>
      <c r="M6" s="11" t="s">
        <v>101</v>
      </c>
      <c r="N6" s="10" t="s">
        <v>100</v>
      </c>
      <c r="O6" s="11" t="s">
        <v>101</v>
      </c>
      <c r="P6" s="10" t="s">
        <v>100</v>
      </c>
      <c r="Q6" s="11" t="s">
        <v>101</v>
      </c>
      <c r="R6" s="10" t="s">
        <v>100</v>
      </c>
      <c r="S6" s="11" t="s">
        <v>101</v>
      </c>
      <c r="T6" s="10" t="s">
        <v>100</v>
      </c>
      <c r="U6" s="11" t="s">
        <v>101</v>
      </c>
      <c r="V6" s="10" t="s">
        <v>100</v>
      </c>
      <c r="W6" s="11" t="s">
        <v>101</v>
      </c>
      <c r="X6" s="10" t="s">
        <v>100</v>
      </c>
      <c r="Y6" s="11" t="s">
        <v>101</v>
      </c>
    </row>
    <row r="7" spans="1:25" ht="16.5" thickBot="1" x14ac:dyDescent="0.3">
      <c r="A7" s="4">
        <v>1</v>
      </c>
      <c r="B7" s="3">
        <v>2</v>
      </c>
      <c r="C7" s="3">
        <v>3</v>
      </c>
      <c r="D7" s="3">
        <v>4</v>
      </c>
      <c r="E7" s="5">
        <v>5</v>
      </c>
      <c r="F7" s="25"/>
      <c r="G7" s="25"/>
      <c r="H7" s="25"/>
      <c r="I7" s="25"/>
      <c r="J7" s="25"/>
      <c r="K7" s="25"/>
      <c r="L7" s="26"/>
      <c r="M7" s="25"/>
      <c r="N7" s="72"/>
      <c r="O7" s="25"/>
      <c r="P7" s="73"/>
      <c r="Q7" s="25"/>
      <c r="R7" s="72"/>
      <c r="S7" s="25"/>
      <c r="T7" s="26"/>
      <c r="U7" s="25"/>
      <c r="V7" s="26"/>
      <c r="W7" s="25"/>
      <c r="X7" s="73"/>
      <c r="Y7" s="25"/>
    </row>
    <row r="8" spans="1:25" s="84" customFormat="1" ht="16.5" thickBot="1" x14ac:dyDescent="0.3">
      <c r="A8" s="272" t="s">
        <v>6</v>
      </c>
      <c r="B8" s="273"/>
      <c r="C8" s="273"/>
      <c r="D8" s="274"/>
      <c r="E8" s="80">
        <v>3</v>
      </c>
      <c r="F8" s="81"/>
      <c r="G8" s="82">
        <f>G18*E8</f>
        <v>60</v>
      </c>
      <c r="H8" s="83"/>
      <c r="I8" s="82">
        <f>I18*E8</f>
        <v>31.5</v>
      </c>
      <c r="J8" s="83"/>
      <c r="K8" s="82">
        <f>K18*E8</f>
        <v>60</v>
      </c>
      <c r="L8" s="83"/>
      <c r="M8" s="82">
        <f>M18*E8</f>
        <v>0</v>
      </c>
      <c r="N8" s="83"/>
      <c r="O8" s="82">
        <f>O18*E8</f>
        <v>51</v>
      </c>
      <c r="P8" s="83"/>
      <c r="Q8" s="82">
        <f>Q18*E8</f>
        <v>60</v>
      </c>
      <c r="R8" s="83"/>
      <c r="S8" s="82">
        <f>S18*E8</f>
        <v>60</v>
      </c>
      <c r="T8" s="81"/>
      <c r="U8" s="82">
        <f>U18*E8</f>
        <v>51</v>
      </c>
      <c r="V8" s="81"/>
      <c r="W8" s="82">
        <f>W18*E8</f>
        <v>60</v>
      </c>
      <c r="X8" s="83"/>
      <c r="Y8" s="82">
        <f>Y18*E8</f>
        <v>25.5</v>
      </c>
    </row>
    <row r="9" spans="1:25" ht="34.5" customHeight="1" thickBot="1" x14ac:dyDescent="0.3">
      <c r="A9" s="1" t="s">
        <v>7</v>
      </c>
      <c r="B9" s="16" t="s">
        <v>146</v>
      </c>
      <c r="C9" s="24" t="s">
        <v>8</v>
      </c>
      <c r="D9" s="16" t="s">
        <v>145</v>
      </c>
      <c r="E9" s="13">
        <v>0.5</v>
      </c>
      <c r="F9" s="27" t="s">
        <v>183</v>
      </c>
      <c r="G9" s="25">
        <f>F9*E9</f>
        <v>0.5</v>
      </c>
      <c r="H9" s="72">
        <v>1</v>
      </c>
      <c r="I9" s="25">
        <f>H9*E9</f>
        <v>0.5</v>
      </c>
      <c r="J9" s="72">
        <v>1</v>
      </c>
      <c r="K9" s="25">
        <f>J9*E9</f>
        <v>0.5</v>
      </c>
      <c r="L9" s="72">
        <v>0</v>
      </c>
      <c r="M9" s="25">
        <f>L9*E9</f>
        <v>0</v>
      </c>
      <c r="N9" s="72">
        <v>1</v>
      </c>
      <c r="O9" s="25">
        <f>N9*E9</f>
        <v>0.5</v>
      </c>
      <c r="P9" s="72">
        <v>1</v>
      </c>
      <c r="Q9" s="25">
        <f>P9*E9</f>
        <v>0.5</v>
      </c>
      <c r="R9" s="72">
        <v>1</v>
      </c>
      <c r="S9" s="25">
        <f>R9*E9</f>
        <v>0.5</v>
      </c>
      <c r="T9" s="72">
        <v>1</v>
      </c>
      <c r="U9" s="25">
        <f>T9*E9</f>
        <v>0.5</v>
      </c>
      <c r="V9" s="26">
        <v>1</v>
      </c>
      <c r="W9" s="25">
        <f>V9*E9</f>
        <v>0.5</v>
      </c>
      <c r="X9" s="72">
        <v>1</v>
      </c>
      <c r="Y9" s="25">
        <f>X9*E9</f>
        <v>0.5</v>
      </c>
    </row>
    <row r="10" spans="1:25" ht="67.5" customHeight="1" thickBot="1" x14ac:dyDescent="0.3">
      <c r="A10" s="1" t="s">
        <v>9</v>
      </c>
      <c r="B10" s="17" t="s">
        <v>10</v>
      </c>
      <c r="C10" s="6" t="s">
        <v>8</v>
      </c>
      <c r="D10" s="7" t="s">
        <v>103</v>
      </c>
      <c r="E10" s="13">
        <v>0.5</v>
      </c>
      <c r="F10" s="27" t="s">
        <v>183</v>
      </c>
      <c r="G10" s="25">
        <f t="shared" ref="G10:G17" si="0">F10*E10</f>
        <v>0.5</v>
      </c>
      <c r="H10" s="72">
        <v>1</v>
      </c>
      <c r="I10" s="25">
        <f t="shared" ref="I10:I17" si="1">H10*E10</f>
        <v>0.5</v>
      </c>
      <c r="J10" s="72">
        <v>1</v>
      </c>
      <c r="K10" s="25">
        <f t="shared" ref="K10:K16" si="2">J10*E10</f>
        <v>0.5</v>
      </c>
      <c r="L10" s="72">
        <v>0</v>
      </c>
      <c r="M10" s="25">
        <f t="shared" ref="M10:M16" si="3">L10*E10</f>
        <v>0</v>
      </c>
      <c r="N10" s="72">
        <v>1</v>
      </c>
      <c r="O10" s="25">
        <f t="shared" ref="O10:O17" si="4">N10*E10</f>
        <v>0.5</v>
      </c>
      <c r="P10" s="72">
        <v>1</v>
      </c>
      <c r="Q10" s="25">
        <f t="shared" ref="Q10:Q17" si="5">P10*E10</f>
        <v>0.5</v>
      </c>
      <c r="R10" s="72">
        <v>1</v>
      </c>
      <c r="S10" s="25">
        <f t="shared" ref="S10:S17" si="6">R10*E10</f>
        <v>0.5</v>
      </c>
      <c r="T10" s="72">
        <v>1</v>
      </c>
      <c r="U10" s="25">
        <f t="shared" ref="U10:U17" si="7">T10*E10</f>
        <v>0.5</v>
      </c>
      <c r="V10" s="26">
        <v>1</v>
      </c>
      <c r="W10" s="25">
        <f t="shared" ref="W10:W17" si="8">V10*E10</f>
        <v>0.5</v>
      </c>
      <c r="X10" s="72">
        <v>1</v>
      </c>
      <c r="Y10" s="25">
        <f t="shared" ref="Y10:Y17" si="9">X10*E10</f>
        <v>0.5</v>
      </c>
    </row>
    <row r="11" spans="1:25" ht="64.5" customHeight="1" thickBot="1" x14ac:dyDescent="0.3">
      <c r="A11" s="1" t="s">
        <v>11</v>
      </c>
      <c r="B11" s="248" t="s">
        <v>102</v>
      </c>
      <c r="C11" s="24" t="s">
        <v>8</v>
      </c>
      <c r="D11" s="16" t="s">
        <v>104</v>
      </c>
      <c r="E11" s="13">
        <v>0.5</v>
      </c>
      <c r="F11" s="27" t="s">
        <v>183</v>
      </c>
      <c r="G11" s="25">
        <f t="shared" si="0"/>
        <v>0.5</v>
      </c>
      <c r="H11" s="72">
        <v>1</v>
      </c>
      <c r="I11" s="25">
        <f t="shared" si="1"/>
        <v>0.5</v>
      </c>
      <c r="J11" s="72">
        <v>1</v>
      </c>
      <c r="K11" s="25">
        <f t="shared" si="2"/>
        <v>0.5</v>
      </c>
      <c r="L11" s="72">
        <v>0</v>
      </c>
      <c r="M11" s="25">
        <f t="shared" si="3"/>
        <v>0</v>
      </c>
      <c r="N11" s="72">
        <v>1</v>
      </c>
      <c r="O11" s="25">
        <f t="shared" si="4"/>
        <v>0.5</v>
      </c>
      <c r="P11" s="72">
        <v>1</v>
      </c>
      <c r="Q11" s="25">
        <f t="shared" si="5"/>
        <v>0.5</v>
      </c>
      <c r="R11" s="72">
        <v>1</v>
      </c>
      <c r="S11" s="25">
        <f t="shared" si="6"/>
        <v>0.5</v>
      </c>
      <c r="T11" s="72">
        <v>1</v>
      </c>
      <c r="U11" s="25">
        <f t="shared" si="7"/>
        <v>0.5</v>
      </c>
      <c r="V11" s="26">
        <v>1</v>
      </c>
      <c r="W11" s="25">
        <f t="shared" si="8"/>
        <v>0.5</v>
      </c>
      <c r="X11" s="72">
        <v>1</v>
      </c>
      <c r="Y11" s="25">
        <f t="shared" si="9"/>
        <v>0.5</v>
      </c>
    </row>
    <row r="12" spans="1:25" ht="99" customHeight="1" thickBot="1" x14ac:dyDescent="0.3">
      <c r="A12" s="1" t="s">
        <v>12</v>
      </c>
      <c r="B12" s="16" t="s">
        <v>106</v>
      </c>
      <c r="C12" s="24" t="s">
        <v>8</v>
      </c>
      <c r="D12" s="16" t="s">
        <v>105</v>
      </c>
      <c r="E12" s="13">
        <v>2</v>
      </c>
      <c r="F12" s="27" t="s">
        <v>183</v>
      </c>
      <c r="G12" s="25">
        <f t="shared" si="0"/>
        <v>2</v>
      </c>
      <c r="H12" s="72">
        <v>1</v>
      </c>
      <c r="I12" s="25">
        <f t="shared" si="1"/>
        <v>2</v>
      </c>
      <c r="J12" s="72">
        <v>1</v>
      </c>
      <c r="K12" s="25">
        <f t="shared" si="2"/>
        <v>2</v>
      </c>
      <c r="L12" s="87"/>
      <c r="M12" s="25">
        <f t="shared" si="3"/>
        <v>0</v>
      </c>
      <c r="N12" s="87">
        <v>0</v>
      </c>
      <c r="O12" s="25">
        <f t="shared" si="4"/>
        <v>0</v>
      </c>
      <c r="P12" s="72">
        <v>1</v>
      </c>
      <c r="Q12" s="25">
        <f t="shared" si="5"/>
        <v>2</v>
      </c>
      <c r="R12" s="72">
        <v>1</v>
      </c>
      <c r="S12" s="25">
        <f t="shared" si="6"/>
        <v>2</v>
      </c>
      <c r="T12" s="72">
        <v>1</v>
      </c>
      <c r="U12" s="25">
        <f t="shared" si="7"/>
        <v>2</v>
      </c>
      <c r="V12" s="26">
        <v>1</v>
      </c>
      <c r="W12" s="25">
        <f t="shared" si="8"/>
        <v>2</v>
      </c>
      <c r="X12" s="72">
        <v>1</v>
      </c>
      <c r="Y12" s="25">
        <f t="shared" si="9"/>
        <v>2</v>
      </c>
    </row>
    <row r="13" spans="1:25" ht="67.5" customHeight="1" thickBot="1" x14ac:dyDescent="0.3">
      <c r="A13" s="1" t="s">
        <v>13</v>
      </c>
      <c r="B13" s="16" t="s">
        <v>107</v>
      </c>
      <c r="C13" s="24" t="s">
        <v>14</v>
      </c>
      <c r="D13" s="16" t="s">
        <v>108</v>
      </c>
      <c r="E13" s="13">
        <v>3</v>
      </c>
      <c r="F13" s="27" t="s">
        <v>184</v>
      </c>
      <c r="G13" s="25">
        <f t="shared" si="0"/>
        <v>9</v>
      </c>
      <c r="H13" s="87">
        <v>0</v>
      </c>
      <c r="I13" s="25">
        <f t="shared" si="1"/>
        <v>0</v>
      </c>
      <c r="J13" s="72">
        <v>3</v>
      </c>
      <c r="K13" s="25">
        <f t="shared" si="2"/>
        <v>9</v>
      </c>
      <c r="L13" s="187"/>
      <c r="M13" s="25">
        <f t="shared" si="3"/>
        <v>0</v>
      </c>
      <c r="N13" s="87">
        <v>3</v>
      </c>
      <c r="O13" s="25">
        <f t="shared" si="4"/>
        <v>9</v>
      </c>
      <c r="P13" s="72">
        <v>3</v>
      </c>
      <c r="Q13" s="25">
        <f t="shared" si="5"/>
        <v>9</v>
      </c>
      <c r="R13" s="72">
        <v>3</v>
      </c>
      <c r="S13" s="25">
        <f t="shared" si="6"/>
        <v>9</v>
      </c>
      <c r="T13" s="72">
        <v>2</v>
      </c>
      <c r="U13" s="25">
        <f>T13*E13</f>
        <v>6</v>
      </c>
      <c r="V13" s="26">
        <v>3</v>
      </c>
      <c r="W13" s="25">
        <f t="shared" si="8"/>
        <v>9</v>
      </c>
      <c r="X13" s="72">
        <v>0</v>
      </c>
      <c r="Y13" s="25">
        <f t="shared" si="9"/>
        <v>0</v>
      </c>
    </row>
    <row r="14" spans="1:25" ht="112.5" customHeight="1" thickBot="1" x14ac:dyDescent="0.3">
      <c r="A14" s="1" t="s">
        <v>15</v>
      </c>
      <c r="B14" s="14" t="s">
        <v>109</v>
      </c>
      <c r="C14" s="1" t="s">
        <v>8</v>
      </c>
      <c r="D14" s="14" t="s">
        <v>105</v>
      </c>
      <c r="E14" s="13">
        <v>0.5</v>
      </c>
      <c r="F14" s="27" t="s">
        <v>183</v>
      </c>
      <c r="G14" s="25">
        <f t="shared" si="0"/>
        <v>0.5</v>
      </c>
      <c r="H14" s="72">
        <v>1</v>
      </c>
      <c r="I14" s="25">
        <f t="shared" si="1"/>
        <v>0.5</v>
      </c>
      <c r="J14" s="72">
        <v>1</v>
      </c>
      <c r="K14" s="25">
        <f t="shared" si="2"/>
        <v>0.5</v>
      </c>
      <c r="L14" s="72"/>
      <c r="M14" s="25">
        <f t="shared" si="3"/>
        <v>0</v>
      </c>
      <c r="N14" s="87">
        <v>0</v>
      </c>
      <c r="O14" s="25">
        <f t="shared" si="4"/>
        <v>0</v>
      </c>
      <c r="P14" s="72">
        <v>1</v>
      </c>
      <c r="Q14" s="25">
        <f t="shared" si="5"/>
        <v>0.5</v>
      </c>
      <c r="R14" s="72">
        <v>1</v>
      </c>
      <c r="S14" s="25">
        <f t="shared" si="6"/>
        <v>0.5</v>
      </c>
      <c r="T14" s="72">
        <v>1</v>
      </c>
      <c r="U14" s="25">
        <f t="shared" si="7"/>
        <v>0.5</v>
      </c>
      <c r="V14" s="26">
        <v>1</v>
      </c>
      <c r="W14" s="25">
        <f t="shared" si="8"/>
        <v>0.5</v>
      </c>
      <c r="X14" s="87">
        <v>0</v>
      </c>
      <c r="Y14" s="25">
        <f t="shared" si="9"/>
        <v>0</v>
      </c>
    </row>
    <row r="15" spans="1:25" ht="65.25" customHeight="1" thickBot="1" x14ac:dyDescent="0.3">
      <c r="A15" s="1" t="s">
        <v>16</v>
      </c>
      <c r="B15" s="15" t="s">
        <v>17</v>
      </c>
      <c r="C15" s="1" t="s">
        <v>8</v>
      </c>
      <c r="D15" s="16" t="s">
        <v>105</v>
      </c>
      <c r="E15" s="13">
        <v>0.5</v>
      </c>
      <c r="F15" s="27" t="s">
        <v>183</v>
      </c>
      <c r="G15" s="25">
        <f t="shared" si="0"/>
        <v>0.5</v>
      </c>
      <c r="H15" s="72">
        <v>0</v>
      </c>
      <c r="I15" s="25">
        <f t="shared" si="1"/>
        <v>0</v>
      </c>
      <c r="J15" s="72">
        <v>1</v>
      </c>
      <c r="K15" s="25">
        <f t="shared" si="2"/>
        <v>0.5</v>
      </c>
      <c r="L15" s="187"/>
      <c r="M15" s="25">
        <f t="shared" si="3"/>
        <v>0</v>
      </c>
      <c r="N15" s="87">
        <v>0</v>
      </c>
      <c r="O15" s="25">
        <f t="shared" si="4"/>
        <v>0</v>
      </c>
      <c r="P15" s="87">
        <v>1</v>
      </c>
      <c r="Q15" s="25">
        <f t="shared" si="5"/>
        <v>0.5</v>
      </c>
      <c r="R15" s="210">
        <v>1</v>
      </c>
      <c r="S15" s="25">
        <f t="shared" si="6"/>
        <v>0.5</v>
      </c>
      <c r="T15" s="72">
        <v>1</v>
      </c>
      <c r="U15" s="25">
        <f t="shared" si="7"/>
        <v>0.5</v>
      </c>
      <c r="V15" s="26">
        <v>1</v>
      </c>
      <c r="W15" s="25">
        <f t="shared" si="8"/>
        <v>0.5</v>
      </c>
      <c r="X15" s="87">
        <v>1</v>
      </c>
      <c r="Y15" s="25">
        <f t="shared" si="9"/>
        <v>0.5</v>
      </c>
    </row>
    <row r="16" spans="1:25" ht="72" customHeight="1" thickBot="1" x14ac:dyDescent="0.3">
      <c r="A16" s="1" t="s">
        <v>18</v>
      </c>
      <c r="B16" s="15" t="s">
        <v>19</v>
      </c>
      <c r="C16" s="1" t="s">
        <v>8</v>
      </c>
      <c r="D16" s="7" t="s">
        <v>105</v>
      </c>
      <c r="E16" s="13">
        <v>0.5</v>
      </c>
      <c r="F16" s="27" t="s">
        <v>183</v>
      </c>
      <c r="G16" s="25">
        <f t="shared" si="0"/>
        <v>0.5</v>
      </c>
      <c r="H16" s="72">
        <v>1</v>
      </c>
      <c r="I16" s="25">
        <f t="shared" si="1"/>
        <v>0.5</v>
      </c>
      <c r="J16" s="72">
        <v>1</v>
      </c>
      <c r="K16" s="25">
        <f t="shared" si="2"/>
        <v>0.5</v>
      </c>
      <c r="L16" s="72"/>
      <c r="M16" s="25">
        <f t="shared" si="3"/>
        <v>0</v>
      </c>
      <c r="N16" s="72">
        <v>1</v>
      </c>
      <c r="O16" s="25">
        <f t="shared" si="4"/>
        <v>0.5</v>
      </c>
      <c r="P16" s="184">
        <v>1</v>
      </c>
      <c r="Q16" s="25">
        <f t="shared" si="5"/>
        <v>0.5</v>
      </c>
      <c r="R16" s="183">
        <v>1</v>
      </c>
      <c r="S16" s="25">
        <f t="shared" si="6"/>
        <v>0.5</v>
      </c>
      <c r="T16" s="72">
        <v>1</v>
      </c>
      <c r="U16" s="25">
        <f t="shared" si="7"/>
        <v>0.5</v>
      </c>
      <c r="V16" s="26">
        <v>1</v>
      </c>
      <c r="W16" s="25">
        <f t="shared" si="8"/>
        <v>0.5</v>
      </c>
      <c r="X16" s="72">
        <v>1</v>
      </c>
      <c r="Y16" s="25">
        <f t="shared" si="9"/>
        <v>0.5</v>
      </c>
    </row>
    <row r="17" spans="1:25" ht="66" customHeight="1" thickBot="1" x14ac:dyDescent="0.3">
      <c r="A17" s="1" t="s">
        <v>20</v>
      </c>
      <c r="B17" s="71" t="s">
        <v>21</v>
      </c>
      <c r="C17" s="1" t="s">
        <v>14</v>
      </c>
      <c r="D17" s="16" t="s">
        <v>110</v>
      </c>
      <c r="E17" s="13">
        <v>2</v>
      </c>
      <c r="F17" s="27" t="s">
        <v>184</v>
      </c>
      <c r="G17" s="25">
        <f t="shared" si="0"/>
        <v>6</v>
      </c>
      <c r="H17" s="72">
        <v>3</v>
      </c>
      <c r="I17" s="25">
        <f t="shared" si="1"/>
        <v>6</v>
      </c>
      <c r="J17" s="72">
        <v>3</v>
      </c>
      <c r="K17" s="25">
        <f>J17*E17</f>
        <v>6</v>
      </c>
      <c r="L17" s="72"/>
      <c r="M17" s="25"/>
      <c r="N17" s="87">
        <v>3</v>
      </c>
      <c r="O17" s="25">
        <f t="shared" si="4"/>
        <v>6</v>
      </c>
      <c r="P17" s="72">
        <v>3</v>
      </c>
      <c r="Q17" s="25">
        <f t="shared" si="5"/>
        <v>6</v>
      </c>
      <c r="R17" s="72">
        <v>3</v>
      </c>
      <c r="S17" s="25">
        <f t="shared" si="6"/>
        <v>6</v>
      </c>
      <c r="T17" s="72">
        <v>3</v>
      </c>
      <c r="U17" s="25">
        <f t="shared" si="7"/>
        <v>6</v>
      </c>
      <c r="V17" s="88">
        <v>3</v>
      </c>
      <c r="W17" s="25">
        <f t="shared" si="8"/>
        <v>6</v>
      </c>
      <c r="X17" s="72">
        <v>2</v>
      </c>
      <c r="Y17" s="25">
        <f t="shared" si="9"/>
        <v>4</v>
      </c>
    </row>
    <row r="18" spans="1:25" ht="34.5" customHeight="1" thickBot="1" x14ac:dyDescent="0.3">
      <c r="A18" s="18"/>
      <c r="B18" s="19" t="s">
        <v>22</v>
      </c>
      <c r="C18" s="20"/>
      <c r="D18" s="20"/>
      <c r="E18" s="21"/>
      <c r="F18" s="28"/>
      <c r="G18" s="25">
        <f>SUM(G9:G17)</f>
        <v>20</v>
      </c>
      <c r="H18" s="72"/>
      <c r="I18" s="25">
        <f>SUM(I9:I17)</f>
        <v>10.5</v>
      </c>
      <c r="J18" s="72"/>
      <c r="K18" s="25">
        <f>SUM(K9:K17)</f>
        <v>20</v>
      </c>
      <c r="L18" s="72"/>
      <c r="M18" s="25">
        <f>SUM(M9:M17)</f>
        <v>0</v>
      </c>
      <c r="N18" s="72"/>
      <c r="O18" s="25">
        <f>SUM(O9:O17)</f>
        <v>17</v>
      </c>
      <c r="P18" s="72"/>
      <c r="Q18" s="25">
        <f>SUM(Q9:Q17)</f>
        <v>20</v>
      </c>
      <c r="R18" s="72"/>
      <c r="S18" s="25">
        <f>SUM(S9:S17)</f>
        <v>20</v>
      </c>
      <c r="T18" s="72"/>
      <c r="U18" s="25">
        <f>SUM(U9:U17)</f>
        <v>17</v>
      </c>
      <c r="V18" s="26"/>
      <c r="W18" s="25">
        <f>SUM(W9:W17)</f>
        <v>20</v>
      </c>
      <c r="X18" s="72"/>
      <c r="Y18" s="25">
        <f>SUM(Y9:Y17)</f>
        <v>8.5</v>
      </c>
    </row>
    <row r="19" spans="1:25" s="84" customFormat="1" ht="16.5" thickBot="1" x14ac:dyDescent="0.3">
      <c r="A19" s="272" t="s">
        <v>23</v>
      </c>
      <c r="B19" s="273"/>
      <c r="C19" s="273"/>
      <c r="D19" s="274"/>
      <c r="E19" s="80">
        <v>4.5</v>
      </c>
      <c r="F19" s="85"/>
      <c r="G19" s="82">
        <f>E19*G32</f>
        <v>112.5</v>
      </c>
      <c r="H19" s="83"/>
      <c r="I19" s="82">
        <f>E19*I32</f>
        <v>83.25</v>
      </c>
      <c r="J19" s="83"/>
      <c r="K19" s="82">
        <f>E19*K32</f>
        <v>101.25</v>
      </c>
      <c r="L19" s="83"/>
      <c r="M19" s="82">
        <v>0</v>
      </c>
      <c r="N19" s="83"/>
      <c r="O19" s="82">
        <f>E19*O32</f>
        <v>108</v>
      </c>
      <c r="P19" s="83"/>
      <c r="Q19" s="82">
        <f>E19*Q32</f>
        <v>123.75</v>
      </c>
      <c r="R19" s="83"/>
      <c r="S19" s="82">
        <f>E19*S32</f>
        <v>85.5</v>
      </c>
      <c r="T19" s="83"/>
      <c r="U19" s="82">
        <f>E19*U32</f>
        <v>85.5</v>
      </c>
      <c r="V19" s="81"/>
      <c r="W19" s="82">
        <f>E19*W32</f>
        <v>90</v>
      </c>
      <c r="X19" s="83"/>
      <c r="Y19" s="82">
        <f>E19*Y32</f>
        <v>76.5</v>
      </c>
    </row>
    <row r="20" spans="1:25" ht="48" customHeight="1" thickBot="1" x14ac:dyDescent="0.3">
      <c r="A20" s="1" t="s">
        <v>24</v>
      </c>
      <c r="B20" s="22" t="s">
        <v>25</v>
      </c>
      <c r="C20" s="23" t="s">
        <v>26</v>
      </c>
      <c r="D20" s="129" t="s">
        <v>111</v>
      </c>
      <c r="E20" s="130">
        <v>0.5</v>
      </c>
      <c r="F20" s="131">
        <v>2</v>
      </c>
      <c r="G20" s="132">
        <f>F20*E20</f>
        <v>1</v>
      </c>
      <c r="H20" s="133">
        <v>2</v>
      </c>
      <c r="I20" s="132">
        <f>H20*E20</f>
        <v>1</v>
      </c>
      <c r="J20" s="133">
        <v>1</v>
      </c>
      <c r="K20" s="132">
        <f>E20*J20</f>
        <v>0.5</v>
      </c>
      <c r="L20" s="133"/>
      <c r="M20" s="132">
        <f>L20*E20</f>
        <v>0</v>
      </c>
      <c r="N20" s="134">
        <v>1</v>
      </c>
      <c r="O20" s="132">
        <f>N20*E20</f>
        <v>0.5</v>
      </c>
      <c r="P20" s="134">
        <v>1</v>
      </c>
      <c r="Q20" s="132">
        <f>P20*E20</f>
        <v>0.5</v>
      </c>
      <c r="R20" s="134">
        <v>2</v>
      </c>
      <c r="S20" s="132">
        <f>R20*E20</f>
        <v>1</v>
      </c>
      <c r="T20" s="133">
        <v>2</v>
      </c>
      <c r="U20" s="132">
        <f>E20*T20</f>
        <v>1</v>
      </c>
      <c r="V20" s="132">
        <v>1</v>
      </c>
      <c r="W20" s="132">
        <f>V20*E20</f>
        <v>0.5</v>
      </c>
      <c r="X20" s="133">
        <v>1</v>
      </c>
      <c r="Y20" s="25">
        <f>E20*X20</f>
        <v>0.5</v>
      </c>
    </row>
    <row r="21" spans="1:25" s="136" customFormat="1" ht="136.5" customHeight="1" thickBot="1" x14ac:dyDescent="0.3">
      <c r="A21" s="213" t="s">
        <v>27</v>
      </c>
      <c r="B21" s="227" t="s">
        <v>112</v>
      </c>
      <c r="C21" s="213" t="s">
        <v>8</v>
      </c>
      <c r="D21" s="229" t="s">
        <v>113</v>
      </c>
      <c r="E21" s="230">
        <v>1</v>
      </c>
      <c r="F21" s="232">
        <v>2</v>
      </c>
      <c r="G21" s="231">
        <f t="shared" ref="G21:G31" si="10">F21*E21</f>
        <v>2</v>
      </c>
      <c r="H21" s="233">
        <v>0</v>
      </c>
      <c r="I21" s="231">
        <f t="shared" ref="I21:I31" si="11">H21*E21</f>
        <v>0</v>
      </c>
      <c r="J21" s="233">
        <v>3</v>
      </c>
      <c r="K21" s="231">
        <f t="shared" ref="K21:K31" si="12">E21*J21</f>
        <v>3</v>
      </c>
      <c r="L21" s="233">
        <v>0</v>
      </c>
      <c r="M21" s="231">
        <f t="shared" ref="M21:M31" si="13">L21*E21</f>
        <v>0</v>
      </c>
      <c r="N21" s="233">
        <v>0</v>
      </c>
      <c r="O21" s="231">
        <f t="shared" ref="O21:O31" si="14">N21*E21</f>
        <v>0</v>
      </c>
      <c r="P21" s="233">
        <v>2</v>
      </c>
      <c r="Q21" s="231">
        <f t="shared" ref="Q21:Q31" si="15">P21*E21</f>
        <v>2</v>
      </c>
      <c r="R21" s="233">
        <v>2</v>
      </c>
      <c r="S21" s="231">
        <f t="shared" ref="S21:S31" si="16">R21*E21</f>
        <v>2</v>
      </c>
      <c r="T21" s="233">
        <v>0</v>
      </c>
      <c r="U21" s="231">
        <f t="shared" ref="U21:U30" si="17">E21*T21</f>
        <v>0</v>
      </c>
      <c r="V21" s="234">
        <v>2</v>
      </c>
      <c r="W21" s="231">
        <f t="shared" ref="W21:W31" si="18">V21*E21</f>
        <v>2</v>
      </c>
      <c r="X21" s="233">
        <v>2</v>
      </c>
      <c r="Y21" s="231">
        <f t="shared" ref="Y21:Y31" si="19">E21*X21</f>
        <v>2</v>
      </c>
    </row>
    <row r="22" spans="1:25" ht="331.5" thickBot="1" x14ac:dyDescent="0.3">
      <c r="A22" s="223" t="s">
        <v>28</v>
      </c>
      <c r="B22" s="224" t="s">
        <v>29</v>
      </c>
      <c r="C22" s="223" t="s">
        <v>8</v>
      </c>
      <c r="D22" s="214" t="s">
        <v>114</v>
      </c>
      <c r="E22" s="215">
        <v>1.5</v>
      </c>
      <c r="F22" s="228">
        <v>5</v>
      </c>
      <c r="G22" s="216">
        <f t="shared" si="10"/>
        <v>7.5</v>
      </c>
      <c r="H22" s="184">
        <v>5</v>
      </c>
      <c r="I22" s="216">
        <f t="shared" si="11"/>
        <v>7.5</v>
      </c>
      <c r="J22" s="184">
        <v>5</v>
      </c>
      <c r="K22" s="216">
        <f t="shared" si="12"/>
        <v>7.5</v>
      </c>
      <c r="L22" s="184"/>
      <c r="M22" s="216">
        <f t="shared" si="13"/>
        <v>0</v>
      </c>
      <c r="N22" s="184">
        <v>5</v>
      </c>
      <c r="O22" s="216">
        <f t="shared" si="14"/>
        <v>7.5</v>
      </c>
      <c r="P22" s="184">
        <v>5</v>
      </c>
      <c r="Q22" s="216">
        <f t="shared" si="15"/>
        <v>7.5</v>
      </c>
      <c r="R22" s="184">
        <v>5</v>
      </c>
      <c r="S22" s="216">
        <f t="shared" si="16"/>
        <v>7.5</v>
      </c>
      <c r="T22" s="184">
        <v>5</v>
      </c>
      <c r="U22" s="216">
        <f t="shared" si="17"/>
        <v>7.5</v>
      </c>
      <c r="V22" s="186">
        <v>5</v>
      </c>
      <c r="W22" s="216">
        <f t="shared" si="18"/>
        <v>7.5</v>
      </c>
      <c r="X22" s="184">
        <v>5</v>
      </c>
      <c r="Y22" s="216">
        <f t="shared" si="19"/>
        <v>7.5</v>
      </c>
    </row>
    <row r="23" spans="1:25" ht="36.75" customHeight="1" thickBot="1" x14ac:dyDescent="0.3">
      <c r="A23" s="223" t="s">
        <v>30</v>
      </c>
      <c r="B23" s="225" t="s">
        <v>31</v>
      </c>
      <c r="C23" s="226"/>
      <c r="D23" s="225" t="s">
        <v>115</v>
      </c>
      <c r="E23" s="215">
        <v>0.5</v>
      </c>
      <c r="F23" s="228">
        <v>3</v>
      </c>
      <c r="G23" s="216">
        <f t="shared" si="10"/>
        <v>1.5</v>
      </c>
      <c r="H23" s="184">
        <v>1</v>
      </c>
      <c r="I23" s="216">
        <f t="shared" si="11"/>
        <v>0.5</v>
      </c>
      <c r="J23" s="184">
        <v>3</v>
      </c>
      <c r="K23" s="216">
        <f t="shared" si="12"/>
        <v>1.5</v>
      </c>
      <c r="L23" s="184"/>
      <c r="M23" s="216">
        <f t="shared" si="13"/>
        <v>0</v>
      </c>
      <c r="N23" s="184">
        <v>3</v>
      </c>
      <c r="O23" s="216">
        <f t="shared" si="14"/>
        <v>1.5</v>
      </c>
      <c r="P23" s="184">
        <v>3</v>
      </c>
      <c r="Q23" s="216">
        <f t="shared" si="15"/>
        <v>1.5</v>
      </c>
      <c r="R23" s="184">
        <v>1</v>
      </c>
      <c r="S23" s="216">
        <f t="shared" si="16"/>
        <v>0.5</v>
      </c>
      <c r="T23" s="184">
        <v>3</v>
      </c>
      <c r="U23" s="216">
        <f t="shared" si="17"/>
        <v>1.5</v>
      </c>
      <c r="V23" s="186">
        <v>3</v>
      </c>
      <c r="W23" s="216">
        <f t="shared" si="18"/>
        <v>1.5</v>
      </c>
      <c r="X23" s="184">
        <v>1</v>
      </c>
      <c r="Y23" s="216">
        <f t="shared" si="19"/>
        <v>0.5</v>
      </c>
    </row>
    <row r="24" spans="1:25" ht="139.5" customHeight="1" thickBot="1" x14ac:dyDescent="0.3">
      <c r="A24" s="223" t="s">
        <v>32</v>
      </c>
      <c r="B24" s="214" t="s">
        <v>116</v>
      </c>
      <c r="C24" s="223" t="s">
        <v>8</v>
      </c>
      <c r="D24" s="214" t="s">
        <v>117</v>
      </c>
      <c r="E24" s="215">
        <v>0.5</v>
      </c>
      <c r="F24" s="228">
        <v>3</v>
      </c>
      <c r="G24" s="216">
        <f t="shared" si="10"/>
        <v>1.5</v>
      </c>
      <c r="H24" s="184">
        <v>0</v>
      </c>
      <c r="I24" s="216">
        <f t="shared" si="11"/>
        <v>0</v>
      </c>
      <c r="J24" s="184">
        <v>3</v>
      </c>
      <c r="K24" s="216">
        <f t="shared" si="12"/>
        <v>1.5</v>
      </c>
      <c r="L24" s="184">
        <v>3</v>
      </c>
      <c r="M24" s="216">
        <f t="shared" si="13"/>
        <v>1.5</v>
      </c>
      <c r="N24" s="184">
        <v>3</v>
      </c>
      <c r="O24" s="216">
        <f t="shared" si="14"/>
        <v>1.5</v>
      </c>
      <c r="P24" s="184">
        <v>3</v>
      </c>
      <c r="Q24" s="216">
        <f t="shared" si="15"/>
        <v>1.5</v>
      </c>
      <c r="R24" s="184">
        <v>3</v>
      </c>
      <c r="S24" s="216">
        <f t="shared" si="16"/>
        <v>1.5</v>
      </c>
      <c r="T24" s="184">
        <v>3</v>
      </c>
      <c r="U24" s="216">
        <f t="shared" si="17"/>
        <v>1.5</v>
      </c>
      <c r="V24" s="186">
        <v>3</v>
      </c>
      <c r="W24" s="216">
        <f t="shared" si="18"/>
        <v>1.5</v>
      </c>
      <c r="X24" s="184">
        <v>3</v>
      </c>
      <c r="Y24" s="216">
        <f t="shared" si="19"/>
        <v>1.5</v>
      </c>
    </row>
    <row r="25" spans="1:25" ht="67.5" customHeight="1" thickBot="1" x14ac:dyDescent="0.3">
      <c r="A25" s="1" t="s">
        <v>33</v>
      </c>
      <c r="B25" s="181" t="s">
        <v>34</v>
      </c>
      <c r="C25" s="178" t="s">
        <v>14</v>
      </c>
      <c r="D25" s="181" t="s">
        <v>118</v>
      </c>
      <c r="E25" s="182">
        <v>1.5</v>
      </c>
      <c r="F25" s="70">
        <v>1</v>
      </c>
      <c r="G25" s="179">
        <f>F25*E25</f>
        <v>1.5</v>
      </c>
      <c r="H25" s="72">
        <v>3</v>
      </c>
      <c r="I25" s="179">
        <f t="shared" si="11"/>
        <v>4.5</v>
      </c>
      <c r="J25" s="133">
        <v>0</v>
      </c>
      <c r="K25" s="179">
        <f t="shared" si="12"/>
        <v>0</v>
      </c>
      <c r="L25" s="72"/>
      <c r="M25" s="179">
        <f t="shared" si="13"/>
        <v>0</v>
      </c>
      <c r="N25" s="72">
        <v>3</v>
      </c>
      <c r="O25" s="179">
        <f t="shared" si="14"/>
        <v>4.5</v>
      </c>
      <c r="P25" s="72">
        <v>3</v>
      </c>
      <c r="Q25" s="179">
        <f t="shared" si="15"/>
        <v>4.5</v>
      </c>
      <c r="R25" s="72">
        <v>1</v>
      </c>
      <c r="S25" s="179">
        <f t="shared" si="16"/>
        <v>1.5</v>
      </c>
      <c r="T25" s="72">
        <v>2</v>
      </c>
      <c r="U25" s="179">
        <f t="shared" si="17"/>
        <v>3</v>
      </c>
      <c r="V25" s="26">
        <v>1</v>
      </c>
      <c r="W25" s="179">
        <f t="shared" si="18"/>
        <v>1.5</v>
      </c>
      <c r="X25" s="72">
        <v>0</v>
      </c>
      <c r="Y25" s="179">
        <f t="shared" si="19"/>
        <v>0</v>
      </c>
    </row>
    <row r="26" spans="1:25" ht="67.5" customHeight="1" thickBot="1" x14ac:dyDescent="0.3">
      <c r="A26" s="1" t="s">
        <v>35</v>
      </c>
      <c r="B26" s="16" t="s">
        <v>119</v>
      </c>
      <c r="C26" s="1" t="s">
        <v>14</v>
      </c>
      <c r="D26" s="16" t="s">
        <v>120</v>
      </c>
      <c r="E26" s="13">
        <v>1.5</v>
      </c>
      <c r="F26" s="70">
        <v>3</v>
      </c>
      <c r="G26" s="25">
        <f t="shared" si="10"/>
        <v>4.5</v>
      </c>
      <c r="H26" s="72">
        <v>0</v>
      </c>
      <c r="I26" s="25">
        <f t="shared" si="11"/>
        <v>0</v>
      </c>
      <c r="J26" s="72">
        <v>2</v>
      </c>
      <c r="K26" s="25">
        <f t="shared" si="12"/>
        <v>3</v>
      </c>
      <c r="L26" s="72"/>
      <c r="M26" s="25">
        <f t="shared" si="13"/>
        <v>0</v>
      </c>
      <c r="N26" s="72">
        <v>2</v>
      </c>
      <c r="O26" s="25">
        <f t="shared" si="14"/>
        <v>3</v>
      </c>
      <c r="P26" s="72">
        <v>3</v>
      </c>
      <c r="Q26" s="25">
        <f t="shared" si="15"/>
        <v>4.5</v>
      </c>
      <c r="R26" s="72">
        <v>0</v>
      </c>
      <c r="S26" s="25">
        <f t="shared" si="16"/>
        <v>0</v>
      </c>
      <c r="T26" s="72">
        <v>0</v>
      </c>
      <c r="U26" s="25">
        <f t="shared" si="17"/>
        <v>0</v>
      </c>
      <c r="V26" s="26">
        <v>0</v>
      </c>
      <c r="W26" s="25">
        <f t="shared" si="18"/>
        <v>0</v>
      </c>
      <c r="X26" s="72">
        <v>0</v>
      </c>
      <c r="Y26" s="25">
        <f t="shared" si="19"/>
        <v>0</v>
      </c>
    </row>
    <row r="27" spans="1:25" ht="105.75" customHeight="1" thickBot="1" x14ac:dyDescent="0.3">
      <c r="A27" s="1" t="s">
        <v>36</v>
      </c>
      <c r="B27" s="12" t="s">
        <v>37</v>
      </c>
      <c r="C27" s="1" t="s">
        <v>14</v>
      </c>
      <c r="D27" s="16" t="s">
        <v>121</v>
      </c>
      <c r="E27" s="13">
        <v>0.5</v>
      </c>
      <c r="F27" s="70">
        <v>3</v>
      </c>
      <c r="G27" s="25">
        <f t="shared" si="10"/>
        <v>1.5</v>
      </c>
      <c r="H27" s="72">
        <v>2</v>
      </c>
      <c r="I27" s="25">
        <f t="shared" si="11"/>
        <v>1</v>
      </c>
      <c r="J27" s="72">
        <v>3</v>
      </c>
      <c r="K27" s="25">
        <f t="shared" si="12"/>
        <v>1.5</v>
      </c>
      <c r="L27" s="72"/>
      <c r="M27" s="25">
        <f t="shared" si="13"/>
        <v>0</v>
      </c>
      <c r="N27" s="72">
        <v>3</v>
      </c>
      <c r="O27" s="25">
        <f t="shared" si="14"/>
        <v>1.5</v>
      </c>
      <c r="P27" s="72">
        <v>3</v>
      </c>
      <c r="Q27" s="25">
        <f t="shared" si="15"/>
        <v>1.5</v>
      </c>
      <c r="R27" s="72">
        <v>3</v>
      </c>
      <c r="S27" s="25">
        <f t="shared" si="16"/>
        <v>1.5</v>
      </c>
      <c r="T27" s="72">
        <v>2</v>
      </c>
      <c r="U27" s="25">
        <f t="shared" si="17"/>
        <v>1</v>
      </c>
      <c r="V27" s="26">
        <v>3</v>
      </c>
      <c r="W27" s="25">
        <f t="shared" si="18"/>
        <v>1.5</v>
      </c>
      <c r="X27" s="72">
        <v>3</v>
      </c>
      <c r="Y27" s="25">
        <f t="shared" si="19"/>
        <v>1.5</v>
      </c>
    </row>
    <row r="28" spans="1:25" ht="158.25" customHeight="1" thickBot="1" x14ac:dyDescent="0.3">
      <c r="A28" s="223" t="s">
        <v>38</v>
      </c>
      <c r="B28" s="227" t="s">
        <v>39</v>
      </c>
      <c r="C28" s="213" t="s">
        <v>40</v>
      </c>
      <c r="D28" s="225" t="s">
        <v>122</v>
      </c>
      <c r="E28" s="215">
        <v>0.5</v>
      </c>
      <c r="F28" s="70">
        <v>3</v>
      </c>
      <c r="G28" s="216">
        <f t="shared" si="10"/>
        <v>1.5</v>
      </c>
      <c r="H28" s="209">
        <v>3</v>
      </c>
      <c r="I28" s="216">
        <f t="shared" si="11"/>
        <v>1.5</v>
      </c>
      <c r="J28" s="209">
        <v>3</v>
      </c>
      <c r="K28" s="216">
        <f t="shared" si="12"/>
        <v>1.5</v>
      </c>
      <c r="L28" s="209"/>
      <c r="M28" s="216">
        <v>1</v>
      </c>
      <c r="N28" s="209">
        <v>3</v>
      </c>
      <c r="O28" s="216">
        <f t="shared" si="14"/>
        <v>1.5</v>
      </c>
      <c r="P28" s="209">
        <v>3</v>
      </c>
      <c r="Q28" s="216">
        <f>P28*E28</f>
        <v>1.5</v>
      </c>
      <c r="R28" s="209">
        <v>2</v>
      </c>
      <c r="S28" s="216">
        <f t="shared" si="16"/>
        <v>1</v>
      </c>
      <c r="T28" s="209">
        <v>2</v>
      </c>
      <c r="U28" s="216">
        <f t="shared" si="17"/>
        <v>1</v>
      </c>
      <c r="V28" s="216">
        <v>3</v>
      </c>
      <c r="W28" s="216">
        <f t="shared" si="18"/>
        <v>1.5</v>
      </c>
      <c r="X28" s="209">
        <v>2</v>
      </c>
      <c r="Y28" s="216">
        <f t="shared" si="19"/>
        <v>1</v>
      </c>
    </row>
    <row r="29" spans="1:25" ht="65.25" customHeight="1" thickBot="1" x14ac:dyDescent="0.3">
      <c r="A29" s="1" t="s">
        <v>41</v>
      </c>
      <c r="B29" s="188" t="s">
        <v>42</v>
      </c>
      <c r="C29" s="178" t="s">
        <v>14</v>
      </c>
      <c r="D29" s="188" t="s">
        <v>123</v>
      </c>
      <c r="E29" s="182">
        <v>0.5</v>
      </c>
      <c r="F29" s="70">
        <v>2</v>
      </c>
      <c r="G29" s="179">
        <f t="shared" si="10"/>
        <v>1</v>
      </c>
      <c r="H29" s="72">
        <v>2</v>
      </c>
      <c r="I29" s="179">
        <f t="shared" si="11"/>
        <v>1</v>
      </c>
      <c r="J29" s="72">
        <v>2</v>
      </c>
      <c r="K29" s="179">
        <f t="shared" si="12"/>
        <v>1</v>
      </c>
      <c r="L29" s="72">
        <v>2</v>
      </c>
      <c r="M29" s="179">
        <f t="shared" si="13"/>
        <v>1</v>
      </c>
      <c r="N29" s="72">
        <v>2</v>
      </c>
      <c r="O29" s="179">
        <f t="shared" si="14"/>
        <v>1</v>
      </c>
      <c r="P29" s="72">
        <v>2</v>
      </c>
      <c r="Q29" s="179">
        <f t="shared" si="15"/>
        <v>1</v>
      </c>
      <c r="R29" s="72">
        <v>2</v>
      </c>
      <c r="S29" s="179">
        <f>R29*E29</f>
        <v>1</v>
      </c>
      <c r="T29" s="72">
        <v>2</v>
      </c>
      <c r="U29" s="179">
        <f t="shared" si="17"/>
        <v>1</v>
      </c>
      <c r="V29" s="26">
        <v>2</v>
      </c>
      <c r="W29" s="179">
        <f t="shared" si="18"/>
        <v>1</v>
      </c>
      <c r="X29" s="72">
        <v>2</v>
      </c>
      <c r="Y29" s="179">
        <f t="shared" si="19"/>
        <v>1</v>
      </c>
    </row>
    <row r="30" spans="1:25" ht="66.75" customHeight="1" thickBot="1" x14ac:dyDescent="0.3">
      <c r="A30" s="1" t="s">
        <v>43</v>
      </c>
      <c r="B30" s="188" t="s">
        <v>44</v>
      </c>
      <c r="C30" s="178" t="s">
        <v>45</v>
      </c>
      <c r="D30" s="181" t="s">
        <v>124</v>
      </c>
      <c r="E30" s="182">
        <v>0.5</v>
      </c>
      <c r="F30" s="70">
        <v>1</v>
      </c>
      <c r="G30" s="179">
        <f t="shared" si="10"/>
        <v>0.5</v>
      </c>
      <c r="H30" s="72">
        <v>1</v>
      </c>
      <c r="I30" s="179">
        <f t="shared" si="11"/>
        <v>0.5</v>
      </c>
      <c r="J30" s="72">
        <v>1</v>
      </c>
      <c r="K30" s="179">
        <f t="shared" si="12"/>
        <v>0.5</v>
      </c>
      <c r="L30" s="72">
        <v>1</v>
      </c>
      <c r="M30" s="179">
        <f t="shared" si="13"/>
        <v>0.5</v>
      </c>
      <c r="N30" s="72">
        <v>1</v>
      </c>
      <c r="O30" s="179">
        <f t="shared" si="14"/>
        <v>0.5</v>
      </c>
      <c r="P30" s="72">
        <v>1</v>
      </c>
      <c r="Q30" s="179">
        <f t="shared" si="15"/>
        <v>0.5</v>
      </c>
      <c r="R30" s="72">
        <v>1</v>
      </c>
      <c r="S30" s="179">
        <f t="shared" si="16"/>
        <v>0.5</v>
      </c>
      <c r="T30" s="72">
        <v>1</v>
      </c>
      <c r="U30" s="179">
        <f t="shared" si="17"/>
        <v>0.5</v>
      </c>
      <c r="V30" s="26">
        <v>1</v>
      </c>
      <c r="W30" s="179">
        <f t="shared" si="18"/>
        <v>0.5</v>
      </c>
      <c r="X30" s="72">
        <v>1</v>
      </c>
      <c r="Y30" s="179">
        <f t="shared" si="19"/>
        <v>0.5</v>
      </c>
    </row>
    <row r="31" spans="1:25" ht="176.25" customHeight="1" thickBot="1" x14ac:dyDescent="0.3">
      <c r="A31" s="211" t="s">
        <v>126</v>
      </c>
      <c r="B31" s="212" t="s">
        <v>46</v>
      </c>
      <c r="C31" s="213" t="s">
        <v>47</v>
      </c>
      <c r="D31" s="214" t="s">
        <v>125</v>
      </c>
      <c r="E31" s="215">
        <v>1</v>
      </c>
      <c r="F31" s="89">
        <v>1</v>
      </c>
      <c r="G31" s="216">
        <f t="shared" si="10"/>
        <v>1</v>
      </c>
      <c r="H31" s="87">
        <v>1</v>
      </c>
      <c r="I31" s="216">
        <f t="shared" si="11"/>
        <v>1</v>
      </c>
      <c r="J31" s="72">
        <v>1</v>
      </c>
      <c r="K31" s="216">
        <f t="shared" si="12"/>
        <v>1</v>
      </c>
      <c r="L31" s="72">
        <v>1</v>
      </c>
      <c r="M31" s="216">
        <f t="shared" si="13"/>
        <v>1</v>
      </c>
      <c r="N31" s="87">
        <v>1</v>
      </c>
      <c r="O31" s="216">
        <f t="shared" si="14"/>
        <v>1</v>
      </c>
      <c r="P31" s="87">
        <v>1</v>
      </c>
      <c r="Q31" s="216">
        <f t="shared" si="15"/>
        <v>1</v>
      </c>
      <c r="R31" s="72">
        <v>1</v>
      </c>
      <c r="S31" s="216">
        <f t="shared" si="16"/>
        <v>1</v>
      </c>
      <c r="T31" s="72">
        <v>1</v>
      </c>
      <c r="U31" s="216">
        <f>E31*T31</f>
        <v>1</v>
      </c>
      <c r="V31" s="26">
        <v>1</v>
      </c>
      <c r="W31" s="216">
        <f t="shared" si="18"/>
        <v>1</v>
      </c>
      <c r="X31" s="87">
        <v>1</v>
      </c>
      <c r="Y31" s="216">
        <f t="shared" si="19"/>
        <v>1</v>
      </c>
    </row>
    <row r="32" spans="1:25" s="84" customFormat="1" ht="27" customHeight="1" thickBot="1" x14ac:dyDescent="0.3">
      <c r="A32" s="90"/>
      <c r="B32" s="217" t="s">
        <v>48</v>
      </c>
      <c r="C32" s="218"/>
      <c r="D32" s="218"/>
      <c r="E32" s="219"/>
      <c r="F32" s="220"/>
      <c r="G32" s="221">
        <f>SUM(G20:G31)</f>
        <v>25</v>
      </c>
      <c r="H32" s="222"/>
      <c r="I32" s="221">
        <f>SUM(I20:I31)</f>
        <v>18.5</v>
      </c>
      <c r="J32" s="222"/>
      <c r="K32" s="221">
        <f>SUM(K20:K31)</f>
        <v>22.5</v>
      </c>
      <c r="L32" s="222"/>
      <c r="M32" s="221">
        <f>SUM(M20:M31)</f>
        <v>5</v>
      </c>
      <c r="N32" s="222"/>
      <c r="O32" s="221">
        <f>SUM(O20:O31)</f>
        <v>24</v>
      </c>
      <c r="P32" s="222"/>
      <c r="Q32" s="221">
        <f>SUM(Q20:Q31)</f>
        <v>27.5</v>
      </c>
      <c r="R32" s="222"/>
      <c r="S32" s="221">
        <f>SUM(S20:S31)</f>
        <v>19</v>
      </c>
      <c r="T32" s="222"/>
      <c r="U32" s="221">
        <f>SUM(U20:U31)</f>
        <v>19</v>
      </c>
      <c r="V32" s="221"/>
      <c r="W32" s="221">
        <f>SUM(W20:W31)</f>
        <v>20</v>
      </c>
      <c r="X32" s="222"/>
      <c r="Y32" s="221">
        <f>SUM(Y20:Y31)</f>
        <v>17</v>
      </c>
    </row>
    <row r="33" spans="1:25" s="84" customFormat="1" ht="16.5" thickBot="1" x14ac:dyDescent="0.3">
      <c r="A33" s="272" t="s">
        <v>49</v>
      </c>
      <c r="B33" s="273"/>
      <c r="C33" s="273"/>
      <c r="D33" s="274"/>
      <c r="E33" s="80">
        <v>2.5</v>
      </c>
      <c r="F33" s="86"/>
      <c r="G33" s="82">
        <f>E33*G44</f>
        <v>30</v>
      </c>
      <c r="H33" s="83"/>
      <c r="I33" s="82">
        <f>E33*I44</f>
        <v>23.75</v>
      </c>
      <c r="J33" s="83"/>
      <c r="K33" s="82">
        <f>E33*K44</f>
        <v>30</v>
      </c>
      <c r="L33" s="83"/>
      <c r="M33" s="82">
        <f>E33*M44</f>
        <v>0</v>
      </c>
      <c r="N33" s="83"/>
      <c r="O33" s="82">
        <f>E33*O44</f>
        <v>22.5</v>
      </c>
      <c r="P33" s="83"/>
      <c r="Q33" s="82">
        <f>E33*Q44</f>
        <v>30</v>
      </c>
      <c r="R33" s="83"/>
      <c r="S33" s="82">
        <f>E33*S44</f>
        <v>25</v>
      </c>
      <c r="T33" s="83"/>
      <c r="U33" s="82">
        <f>E33*U44</f>
        <v>30</v>
      </c>
      <c r="V33" s="81"/>
      <c r="W33" s="82">
        <f>E33*W44</f>
        <v>30</v>
      </c>
      <c r="X33" s="83"/>
      <c r="Y33" s="82">
        <f>E33*Y44</f>
        <v>20</v>
      </c>
    </row>
    <row r="34" spans="1:25" ht="48" customHeight="1" thickBot="1" x14ac:dyDescent="0.3">
      <c r="A34" s="1" t="s">
        <v>50</v>
      </c>
      <c r="B34" s="12" t="s">
        <v>51</v>
      </c>
      <c r="C34" s="9" t="s">
        <v>127</v>
      </c>
      <c r="D34" s="7" t="s">
        <v>128</v>
      </c>
      <c r="E34" s="13">
        <v>1</v>
      </c>
      <c r="F34" s="70">
        <v>1</v>
      </c>
      <c r="G34" s="25">
        <f>F34*E34</f>
        <v>1</v>
      </c>
      <c r="H34" s="72">
        <v>1</v>
      </c>
      <c r="I34" s="25">
        <f>H34*E34</f>
        <v>1</v>
      </c>
      <c r="J34" s="72">
        <v>1</v>
      </c>
      <c r="K34" s="25">
        <f>J34*E34</f>
        <v>1</v>
      </c>
      <c r="L34" s="72"/>
      <c r="M34" s="25">
        <f>L34*E34</f>
        <v>0</v>
      </c>
      <c r="N34" s="72">
        <v>1</v>
      </c>
      <c r="O34" s="25">
        <f>N34*E34</f>
        <v>1</v>
      </c>
      <c r="P34" s="72">
        <v>1</v>
      </c>
      <c r="Q34" s="25">
        <f>P34*E34</f>
        <v>1</v>
      </c>
      <c r="R34" s="72">
        <v>1</v>
      </c>
      <c r="S34" s="25">
        <f>R34*E34</f>
        <v>1</v>
      </c>
      <c r="T34" s="72">
        <v>1</v>
      </c>
      <c r="U34" s="25">
        <f>T34*E34</f>
        <v>1</v>
      </c>
      <c r="V34" s="26">
        <v>1</v>
      </c>
      <c r="W34" s="25">
        <f>V34*E34</f>
        <v>1</v>
      </c>
      <c r="X34" s="72">
        <v>1</v>
      </c>
      <c r="Y34" s="25">
        <f>X34*E34</f>
        <v>1</v>
      </c>
    </row>
    <row r="35" spans="1:25" ht="36.75" customHeight="1" thickBot="1" x14ac:dyDescent="0.3">
      <c r="A35" s="1" t="s">
        <v>52</v>
      </c>
      <c r="B35" s="12" t="s">
        <v>53</v>
      </c>
      <c r="C35" s="24" t="s">
        <v>127</v>
      </c>
      <c r="D35" s="12" t="s">
        <v>130</v>
      </c>
      <c r="E35" s="13">
        <v>1</v>
      </c>
      <c r="F35" s="89">
        <v>1</v>
      </c>
      <c r="G35" s="25">
        <f t="shared" ref="G35:G43" si="20">F35*E35</f>
        <v>1</v>
      </c>
      <c r="H35" s="184">
        <v>1</v>
      </c>
      <c r="I35" s="25">
        <f t="shared" ref="I35:I43" si="21">H35*E35</f>
        <v>1</v>
      </c>
      <c r="J35" s="72">
        <v>1</v>
      </c>
      <c r="K35" s="25">
        <f t="shared" ref="K35:K43" si="22">J35*E35</f>
        <v>1</v>
      </c>
      <c r="L35" s="187"/>
      <c r="M35" s="25">
        <f t="shared" ref="M35:M43" si="23">L35*E35</f>
        <v>0</v>
      </c>
      <c r="N35" s="72">
        <v>1</v>
      </c>
      <c r="O35" s="25">
        <f t="shared" ref="O35:O43" si="24">N35*E35</f>
        <v>1</v>
      </c>
      <c r="P35" s="72">
        <v>1</v>
      </c>
      <c r="Q35" s="25">
        <f t="shared" ref="Q35:Q43" si="25">P35*E35</f>
        <v>1</v>
      </c>
      <c r="R35" s="72">
        <v>1</v>
      </c>
      <c r="S35" s="25">
        <f t="shared" ref="S35:S43" si="26">R35*E35</f>
        <v>1</v>
      </c>
      <c r="T35" s="72">
        <v>1</v>
      </c>
      <c r="U35" s="25">
        <f t="shared" ref="U35:U43" si="27">T35*E35</f>
        <v>1</v>
      </c>
      <c r="V35" s="186">
        <v>1</v>
      </c>
      <c r="W35" s="25">
        <f t="shared" ref="W35:W43" si="28">V35*E35</f>
        <v>1</v>
      </c>
      <c r="X35" s="72">
        <v>1</v>
      </c>
      <c r="Y35" s="25">
        <f t="shared" ref="Y35:Y43" si="29">X35*E35</f>
        <v>1</v>
      </c>
    </row>
    <row r="36" spans="1:25" ht="54.75" customHeight="1" thickBot="1" x14ac:dyDescent="0.3">
      <c r="A36" s="1" t="s">
        <v>54</v>
      </c>
      <c r="B36" s="95" t="s">
        <v>55</v>
      </c>
      <c r="C36" s="24" t="s">
        <v>127</v>
      </c>
      <c r="D36" s="16" t="s">
        <v>129</v>
      </c>
      <c r="E36" s="13">
        <v>1.5</v>
      </c>
      <c r="F36" s="89">
        <v>1</v>
      </c>
      <c r="G36" s="25">
        <f t="shared" si="20"/>
        <v>1.5</v>
      </c>
      <c r="H36" s="183">
        <v>1</v>
      </c>
      <c r="I36" s="25">
        <f t="shared" si="21"/>
        <v>1.5</v>
      </c>
      <c r="J36" s="72">
        <v>1</v>
      </c>
      <c r="K36" s="25">
        <f t="shared" si="22"/>
        <v>1.5</v>
      </c>
      <c r="L36" s="187"/>
      <c r="M36" s="25">
        <f t="shared" si="23"/>
        <v>0</v>
      </c>
      <c r="N36" s="185">
        <v>0</v>
      </c>
      <c r="O36" s="25">
        <f t="shared" si="24"/>
        <v>0</v>
      </c>
      <c r="P36" s="72">
        <v>1</v>
      </c>
      <c r="Q36" s="25">
        <f t="shared" si="25"/>
        <v>1.5</v>
      </c>
      <c r="R36" s="210">
        <v>1</v>
      </c>
      <c r="S36" s="25">
        <f t="shared" si="26"/>
        <v>1.5</v>
      </c>
      <c r="T36" s="210">
        <v>1</v>
      </c>
      <c r="U36" s="25">
        <f t="shared" si="27"/>
        <v>1.5</v>
      </c>
      <c r="V36" s="186">
        <v>1</v>
      </c>
      <c r="W36" s="25">
        <f t="shared" si="28"/>
        <v>1.5</v>
      </c>
      <c r="X36" s="87">
        <v>0</v>
      </c>
      <c r="Y36" s="25">
        <f t="shared" si="29"/>
        <v>0</v>
      </c>
    </row>
    <row r="37" spans="1:25" ht="76.5" customHeight="1" thickBot="1" x14ac:dyDescent="0.3">
      <c r="A37" s="265" t="s">
        <v>56</v>
      </c>
      <c r="B37" s="16" t="s">
        <v>173</v>
      </c>
      <c r="C37" s="9" t="s">
        <v>132</v>
      </c>
      <c r="D37" s="7" t="s">
        <v>133</v>
      </c>
      <c r="E37" s="267">
        <v>0.5</v>
      </c>
      <c r="F37" s="70">
        <v>1</v>
      </c>
      <c r="G37" s="25">
        <f t="shared" si="20"/>
        <v>0.5</v>
      </c>
      <c r="H37" s="72">
        <v>1</v>
      </c>
      <c r="I37" s="25">
        <f t="shared" si="21"/>
        <v>0.5</v>
      </c>
      <c r="J37" s="180">
        <v>1</v>
      </c>
      <c r="K37" s="25">
        <f t="shared" si="22"/>
        <v>0.5</v>
      </c>
      <c r="L37" s="72"/>
      <c r="M37" s="25">
        <f t="shared" si="23"/>
        <v>0</v>
      </c>
      <c r="N37" s="72">
        <v>1</v>
      </c>
      <c r="O37" s="25">
        <f t="shared" si="24"/>
        <v>0.5</v>
      </c>
      <c r="P37" s="72">
        <v>1</v>
      </c>
      <c r="Q37" s="25">
        <f t="shared" si="25"/>
        <v>0.5</v>
      </c>
      <c r="R37" s="72">
        <v>1</v>
      </c>
      <c r="S37" s="25">
        <f t="shared" si="26"/>
        <v>0.5</v>
      </c>
      <c r="T37" s="72">
        <v>1</v>
      </c>
      <c r="U37" s="25">
        <f t="shared" si="27"/>
        <v>0.5</v>
      </c>
      <c r="V37" s="26">
        <v>1</v>
      </c>
      <c r="W37" s="25">
        <f t="shared" si="28"/>
        <v>0.5</v>
      </c>
      <c r="X37" s="72">
        <v>1</v>
      </c>
      <c r="Y37" s="25">
        <f t="shared" si="29"/>
        <v>0.5</v>
      </c>
    </row>
    <row r="38" spans="1:25" ht="35.25" customHeight="1" thickBot="1" x14ac:dyDescent="0.3">
      <c r="A38" s="266"/>
      <c r="B38" s="8" t="s">
        <v>57</v>
      </c>
      <c r="C38" s="3" t="s">
        <v>59</v>
      </c>
      <c r="D38" s="8" t="s">
        <v>61</v>
      </c>
      <c r="E38" s="268"/>
      <c r="F38" s="70"/>
      <c r="G38" s="25">
        <f t="shared" si="20"/>
        <v>0</v>
      </c>
      <c r="H38" s="72"/>
      <c r="I38" s="25">
        <f t="shared" si="21"/>
        <v>0</v>
      </c>
      <c r="J38" s="72"/>
      <c r="K38" s="25">
        <f t="shared" si="22"/>
        <v>0</v>
      </c>
      <c r="L38" s="72"/>
      <c r="M38" s="25">
        <f t="shared" si="23"/>
        <v>0</v>
      </c>
      <c r="N38" s="72"/>
      <c r="O38" s="25">
        <f t="shared" si="24"/>
        <v>0</v>
      </c>
      <c r="P38" s="72"/>
      <c r="Q38" s="25">
        <f t="shared" si="25"/>
        <v>0</v>
      </c>
      <c r="R38" s="72"/>
      <c r="S38" s="25">
        <f t="shared" si="26"/>
        <v>0</v>
      </c>
      <c r="T38" s="72"/>
      <c r="U38" s="25">
        <f t="shared" si="27"/>
        <v>0</v>
      </c>
      <c r="V38" s="26"/>
      <c r="W38" s="25">
        <f t="shared" si="28"/>
        <v>0</v>
      </c>
      <c r="X38" s="72"/>
      <c r="Y38" s="25">
        <f t="shared" si="29"/>
        <v>0</v>
      </c>
    </row>
    <row r="39" spans="1:25" ht="409.5" hidden="1" customHeight="1" x14ac:dyDescent="0.3">
      <c r="A39" s="265" t="s">
        <v>62</v>
      </c>
      <c r="B39" s="282" t="s">
        <v>63</v>
      </c>
      <c r="C39" s="9" t="s">
        <v>58</v>
      </c>
      <c r="D39" s="7" t="s">
        <v>60</v>
      </c>
      <c r="E39" s="267">
        <v>0.5</v>
      </c>
      <c r="F39" s="70"/>
      <c r="G39" s="25">
        <f t="shared" si="20"/>
        <v>0</v>
      </c>
      <c r="H39" s="72"/>
      <c r="I39" s="25">
        <f t="shared" si="21"/>
        <v>0</v>
      </c>
      <c r="J39" s="72"/>
      <c r="K39" s="25">
        <f t="shared" si="22"/>
        <v>0</v>
      </c>
      <c r="L39" s="72"/>
      <c r="M39" s="25">
        <f t="shared" si="23"/>
        <v>0</v>
      </c>
      <c r="N39" s="72"/>
      <c r="O39" s="25">
        <f t="shared" si="24"/>
        <v>0</v>
      </c>
      <c r="P39" s="72"/>
      <c r="Q39" s="25">
        <f t="shared" si="25"/>
        <v>0</v>
      </c>
      <c r="R39" s="72"/>
      <c r="S39" s="25">
        <f t="shared" si="26"/>
        <v>0</v>
      </c>
      <c r="T39" s="72"/>
      <c r="U39" s="25">
        <f t="shared" si="27"/>
        <v>0</v>
      </c>
      <c r="V39" s="26"/>
      <c r="W39" s="25">
        <f t="shared" si="28"/>
        <v>0</v>
      </c>
      <c r="X39" s="72"/>
      <c r="Y39" s="25">
        <f t="shared" si="29"/>
        <v>0</v>
      </c>
    </row>
    <row r="40" spans="1:25" ht="79.5" customHeight="1" thickBot="1" x14ac:dyDescent="0.3">
      <c r="A40" s="266"/>
      <c r="B40" s="283"/>
      <c r="C40" s="9" t="s">
        <v>132</v>
      </c>
      <c r="D40" s="7" t="s">
        <v>133</v>
      </c>
      <c r="E40" s="268"/>
      <c r="F40" s="70">
        <v>1</v>
      </c>
      <c r="G40" s="25">
        <f>F40*E39</f>
        <v>0.5</v>
      </c>
      <c r="H40" s="87">
        <v>1</v>
      </c>
      <c r="I40" s="25">
        <f t="shared" si="21"/>
        <v>0</v>
      </c>
      <c r="J40" s="72">
        <v>1</v>
      </c>
      <c r="K40" s="25">
        <f>J40*E39</f>
        <v>0.5</v>
      </c>
      <c r="L40" s="187"/>
      <c r="M40" s="25">
        <f t="shared" si="23"/>
        <v>0</v>
      </c>
      <c r="N40" s="184">
        <v>1</v>
      </c>
      <c r="O40" s="216">
        <v>1</v>
      </c>
      <c r="P40" s="72">
        <v>1</v>
      </c>
      <c r="Q40" s="25">
        <f>P40*E39</f>
        <v>0.5</v>
      </c>
      <c r="R40" s="209">
        <v>1</v>
      </c>
      <c r="S40" s="25">
        <f>E39*R40</f>
        <v>0.5</v>
      </c>
      <c r="T40" s="184">
        <v>1</v>
      </c>
      <c r="U40" s="216">
        <f>T40*E39</f>
        <v>0.5</v>
      </c>
      <c r="V40" s="26">
        <v>1</v>
      </c>
      <c r="W40" s="25">
        <f>V40*E39</f>
        <v>0.5</v>
      </c>
      <c r="X40" s="183">
        <v>1</v>
      </c>
      <c r="Y40" s="25">
        <f t="shared" si="29"/>
        <v>0</v>
      </c>
    </row>
    <row r="41" spans="1:25" ht="48.75" customHeight="1" thickBot="1" x14ac:dyDescent="0.3">
      <c r="A41" s="1" t="s">
        <v>64</v>
      </c>
      <c r="B41" s="12" t="s">
        <v>65</v>
      </c>
      <c r="C41" s="24" t="s">
        <v>127</v>
      </c>
      <c r="D41" s="16" t="s">
        <v>131</v>
      </c>
      <c r="E41" s="13">
        <v>2</v>
      </c>
      <c r="F41" s="70">
        <v>2</v>
      </c>
      <c r="G41" s="25">
        <f t="shared" si="20"/>
        <v>4</v>
      </c>
      <c r="H41" s="87">
        <v>2</v>
      </c>
      <c r="I41" s="25">
        <f t="shared" si="21"/>
        <v>4</v>
      </c>
      <c r="J41" s="72">
        <v>2</v>
      </c>
      <c r="K41" s="25">
        <f t="shared" si="22"/>
        <v>4</v>
      </c>
      <c r="L41" s="187"/>
      <c r="M41" s="25">
        <f t="shared" si="23"/>
        <v>0</v>
      </c>
      <c r="N41" s="184">
        <v>2</v>
      </c>
      <c r="O41" s="216">
        <f t="shared" si="24"/>
        <v>4</v>
      </c>
      <c r="P41" s="72">
        <v>2</v>
      </c>
      <c r="Q41" s="25">
        <f t="shared" si="25"/>
        <v>4</v>
      </c>
      <c r="R41" s="72">
        <v>2</v>
      </c>
      <c r="S41" s="25">
        <f t="shared" si="26"/>
        <v>4</v>
      </c>
      <c r="T41" s="184">
        <v>2</v>
      </c>
      <c r="U41" s="216">
        <f t="shared" si="27"/>
        <v>4</v>
      </c>
      <c r="V41" s="26">
        <v>2</v>
      </c>
      <c r="W41" s="25">
        <f t="shared" si="28"/>
        <v>4</v>
      </c>
      <c r="X41" s="87">
        <v>2</v>
      </c>
      <c r="Y41" s="25">
        <f t="shared" si="29"/>
        <v>4</v>
      </c>
    </row>
    <row r="42" spans="1:25" ht="34.5" customHeight="1" thickBot="1" x14ac:dyDescent="0.3">
      <c r="A42" s="1" t="s">
        <v>66</v>
      </c>
      <c r="B42" s="12" t="s">
        <v>67</v>
      </c>
      <c r="C42" s="1" t="s">
        <v>8</v>
      </c>
      <c r="D42" s="16" t="s">
        <v>105</v>
      </c>
      <c r="E42" s="13">
        <v>1.5</v>
      </c>
      <c r="F42" s="70">
        <v>1</v>
      </c>
      <c r="G42" s="25">
        <f t="shared" si="20"/>
        <v>1.5</v>
      </c>
      <c r="H42" s="72">
        <v>1</v>
      </c>
      <c r="I42" s="25">
        <f t="shared" si="21"/>
        <v>1.5</v>
      </c>
      <c r="J42" s="72">
        <v>1</v>
      </c>
      <c r="K42" s="25">
        <f t="shared" si="22"/>
        <v>1.5</v>
      </c>
      <c r="L42" s="72"/>
      <c r="M42" s="25">
        <f t="shared" si="23"/>
        <v>0</v>
      </c>
      <c r="N42" s="183">
        <v>1</v>
      </c>
      <c r="O42" s="216">
        <f t="shared" si="24"/>
        <v>1.5</v>
      </c>
      <c r="P42" s="72">
        <v>1</v>
      </c>
      <c r="Q42" s="25">
        <f t="shared" si="25"/>
        <v>1.5</v>
      </c>
      <c r="R42" s="72">
        <v>1</v>
      </c>
      <c r="S42" s="25">
        <f t="shared" si="26"/>
        <v>1.5</v>
      </c>
      <c r="T42" s="184">
        <v>1</v>
      </c>
      <c r="U42" s="216">
        <f t="shared" si="27"/>
        <v>1.5</v>
      </c>
      <c r="V42" s="26">
        <v>1</v>
      </c>
      <c r="W42" s="25">
        <f t="shared" si="28"/>
        <v>1.5</v>
      </c>
      <c r="X42" s="72">
        <v>1</v>
      </c>
      <c r="Y42" s="25">
        <f t="shared" si="29"/>
        <v>1.5</v>
      </c>
    </row>
    <row r="43" spans="1:25" ht="63.75" customHeight="1" thickBot="1" x14ac:dyDescent="0.3">
      <c r="A43" s="1" t="s">
        <v>68</v>
      </c>
      <c r="B43" s="95" t="s">
        <v>69</v>
      </c>
      <c r="C43" s="1" t="s">
        <v>8</v>
      </c>
      <c r="D43" s="7" t="s">
        <v>105</v>
      </c>
      <c r="E43" s="13">
        <v>2</v>
      </c>
      <c r="F43" s="70">
        <v>1</v>
      </c>
      <c r="G43" s="25">
        <f t="shared" si="20"/>
        <v>2</v>
      </c>
      <c r="H43" s="72">
        <v>0</v>
      </c>
      <c r="I43" s="25">
        <f t="shared" si="21"/>
        <v>0</v>
      </c>
      <c r="J43" s="72">
        <v>1</v>
      </c>
      <c r="K43" s="25">
        <f t="shared" si="22"/>
        <v>2</v>
      </c>
      <c r="L43" s="72"/>
      <c r="M43" s="25">
        <f t="shared" si="23"/>
        <v>0</v>
      </c>
      <c r="N43" s="184">
        <v>0</v>
      </c>
      <c r="O43" s="216">
        <f t="shared" si="24"/>
        <v>0</v>
      </c>
      <c r="P43" s="72">
        <v>1</v>
      </c>
      <c r="Q43" s="25">
        <f t="shared" si="25"/>
        <v>2</v>
      </c>
      <c r="R43" s="72">
        <v>0</v>
      </c>
      <c r="S43" s="25">
        <f t="shared" si="26"/>
        <v>0</v>
      </c>
      <c r="T43" s="184">
        <v>1</v>
      </c>
      <c r="U43" s="216">
        <f t="shared" si="27"/>
        <v>2</v>
      </c>
      <c r="V43" s="26">
        <v>1</v>
      </c>
      <c r="W43" s="25">
        <f t="shared" si="28"/>
        <v>2</v>
      </c>
      <c r="X43" s="72">
        <v>0</v>
      </c>
      <c r="Y43" s="25">
        <f t="shared" si="29"/>
        <v>0</v>
      </c>
    </row>
    <row r="44" spans="1:25" s="84" customFormat="1" ht="16.5" thickBot="1" x14ac:dyDescent="0.3">
      <c r="A44" s="272" t="s">
        <v>70</v>
      </c>
      <c r="B44" s="273"/>
      <c r="C44" s="273"/>
      <c r="D44" s="274"/>
      <c r="E44" s="91"/>
      <c r="F44" s="86"/>
      <c r="G44" s="82">
        <f>SUM(G34:G43)</f>
        <v>12</v>
      </c>
      <c r="H44" s="83"/>
      <c r="I44" s="82">
        <f>SUM(I34:I43)</f>
        <v>9.5</v>
      </c>
      <c r="J44" s="83"/>
      <c r="K44" s="82">
        <f>SUM(K34:K43)</f>
        <v>12</v>
      </c>
      <c r="L44" s="83"/>
      <c r="M44" s="82">
        <f>SUM(M34:M43)</f>
        <v>0</v>
      </c>
      <c r="N44" s="83"/>
      <c r="O44" s="82">
        <f>SUM(O34:O43)</f>
        <v>9</v>
      </c>
      <c r="P44" s="83"/>
      <c r="Q44" s="82">
        <f>SUM(Q34:Q43)</f>
        <v>12</v>
      </c>
      <c r="R44" s="83"/>
      <c r="S44" s="82">
        <f>SUM(S34:S43)</f>
        <v>10</v>
      </c>
      <c r="T44" s="83"/>
      <c r="U44" s="82">
        <f>SUM(U34:U43)</f>
        <v>12</v>
      </c>
      <c r="V44" s="81"/>
      <c r="W44" s="82">
        <f>SUM(W34:W43)</f>
        <v>12</v>
      </c>
      <c r="X44" s="83"/>
      <c r="Y44" s="82">
        <f>SUM(Y34:Y43)</f>
        <v>8</v>
      </c>
    </row>
    <row r="45" spans="1:25" s="84" customFormat="1" ht="31.5" customHeight="1" thickBot="1" x14ac:dyDescent="0.3">
      <c r="A45" s="235"/>
      <c r="B45" s="279" t="s">
        <v>71</v>
      </c>
      <c r="C45" s="280"/>
      <c r="D45" s="281"/>
      <c r="E45" s="236">
        <v>2</v>
      </c>
      <c r="F45" s="220"/>
      <c r="G45" s="221">
        <f>E45*G54</f>
        <v>15</v>
      </c>
      <c r="H45" s="222"/>
      <c r="I45" s="221">
        <f>E45*I54</f>
        <v>17</v>
      </c>
      <c r="J45" s="222"/>
      <c r="K45" s="221">
        <f>E45*K54</f>
        <v>25</v>
      </c>
      <c r="L45" s="222"/>
      <c r="M45" s="221">
        <f>E45*M54</f>
        <v>0</v>
      </c>
      <c r="N45" s="222"/>
      <c r="O45" s="221">
        <f>E45*O54</f>
        <v>15</v>
      </c>
      <c r="P45" s="222"/>
      <c r="Q45" s="221">
        <f>E45*Q54</f>
        <v>17</v>
      </c>
      <c r="R45" s="222"/>
      <c r="S45" s="221">
        <f>E45*S54</f>
        <v>15</v>
      </c>
      <c r="T45" s="222"/>
      <c r="U45" s="221">
        <f>E45*U54</f>
        <v>17</v>
      </c>
      <c r="V45" s="221"/>
      <c r="W45" s="221">
        <f>E45*W54</f>
        <v>20</v>
      </c>
      <c r="X45" s="222"/>
      <c r="Y45" s="221">
        <f>E45*Y54</f>
        <v>17</v>
      </c>
    </row>
    <row r="46" spans="1:25" ht="41.25" customHeight="1" thickBot="1" x14ac:dyDescent="0.3">
      <c r="A46" s="213" t="s">
        <v>72</v>
      </c>
      <c r="B46" s="227" t="s">
        <v>73</v>
      </c>
      <c r="C46" s="237" t="s">
        <v>74</v>
      </c>
      <c r="D46" s="229" t="s">
        <v>134</v>
      </c>
      <c r="E46" s="213">
        <v>0.5</v>
      </c>
      <c r="F46" s="70">
        <v>1</v>
      </c>
      <c r="G46" s="216">
        <f>E46*F46</f>
        <v>0.5</v>
      </c>
      <c r="H46" s="72">
        <v>1</v>
      </c>
      <c r="I46" s="216">
        <f>H46*E46</f>
        <v>0.5</v>
      </c>
      <c r="J46" s="72">
        <v>1</v>
      </c>
      <c r="K46" s="216">
        <f>J46*E46</f>
        <v>0.5</v>
      </c>
      <c r="L46" s="72"/>
      <c r="M46" s="216">
        <f>L46*E46</f>
        <v>0</v>
      </c>
      <c r="N46" s="72">
        <v>1</v>
      </c>
      <c r="O46" s="216">
        <f>N46*E46</f>
        <v>0.5</v>
      </c>
      <c r="P46" s="72">
        <v>1</v>
      </c>
      <c r="Q46" s="216">
        <f>P46*E46</f>
        <v>0.5</v>
      </c>
      <c r="R46" s="72">
        <v>1</v>
      </c>
      <c r="S46" s="216">
        <f>R46*E46</f>
        <v>0.5</v>
      </c>
      <c r="T46" s="72">
        <v>1</v>
      </c>
      <c r="U46" s="216">
        <f>T46*E46</f>
        <v>0.5</v>
      </c>
      <c r="V46" s="26">
        <v>1</v>
      </c>
      <c r="W46" s="216">
        <f>V46*E46</f>
        <v>0.5</v>
      </c>
      <c r="X46" s="72">
        <v>1</v>
      </c>
      <c r="Y46" s="216">
        <f>X46*E46</f>
        <v>0.5</v>
      </c>
    </row>
    <row r="47" spans="1:25" ht="81.75" customHeight="1" thickBot="1" x14ac:dyDescent="0.3">
      <c r="A47" s="213" t="s">
        <v>75</v>
      </c>
      <c r="B47" s="227" t="s">
        <v>76</v>
      </c>
      <c r="C47" s="239" t="s">
        <v>136</v>
      </c>
      <c r="D47" s="229" t="s">
        <v>135</v>
      </c>
      <c r="E47" s="213">
        <v>2</v>
      </c>
      <c r="F47" s="70">
        <v>2</v>
      </c>
      <c r="G47" s="216">
        <f t="shared" ref="G47:G53" si="30">E47*F47</f>
        <v>4</v>
      </c>
      <c r="H47" s="72">
        <v>2</v>
      </c>
      <c r="I47" s="216">
        <f t="shared" ref="I47:I53" si="31">H47*E47</f>
        <v>4</v>
      </c>
      <c r="J47" s="72">
        <v>2</v>
      </c>
      <c r="K47" s="216">
        <f t="shared" ref="K47:K53" si="32">J47*E47</f>
        <v>4</v>
      </c>
      <c r="L47" s="72"/>
      <c r="M47" s="216">
        <f t="shared" ref="M47:M53" si="33">L47*E47</f>
        <v>0</v>
      </c>
      <c r="N47" s="72">
        <v>2</v>
      </c>
      <c r="O47" s="216">
        <f t="shared" ref="O47:O53" si="34">N47*E47</f>
        <v>4</v>
      </c>
      <c r="P47" s="72">
        <v>2</v>
      </c>
      <c r="Q47" s="216">
        <f t="shared" ref="Q47:Q53" si="35">P47*E47</f>
        <v>4</v>
      </c>
      <c r="R47" s="72">
        <v>2</v>
      </c>
      <c r="S47" s="216">
        <f t="shared" ref="S47:S53" si="36">R47*E47</f>
        <v>4</v>
      </c>
      <c r="T47" s="72">
        <v>2</v>
      </c>
      <c r="U47" s="216">
        <f t="shared" ref="U47:U53" si="37">T47*E47</f>
        <v>4</v>
      </c>
      <c r="V47" s="26">
        <v>2</v>
      </c>
      <c r="W47" s="216">
        <f t="shared" ref="W47:W53" si="38">V47*E47</f>
        <v>4</v>
      </c>
      <c r="X47" s="72">
        <v>2</v>
      </c>
      <c r="Y47" s="216">
        <f t="shared" ref="Y47:Y53" si="39">X47*E47</f>
        <v>4</v>
      </c>
    </row>
    <row r="48" spans="1:25" ht="68.25" customHeight="1" thickBot="1" x14ac:dyDescent="0.3">
      <c r="A48" s="213" t="s">
        <v>77</v>
      </c>
      <c r="B48" s="227" t="s">
        <v>78</v>
      </c>
      <c r="C48" s="213" t="s">
        <v>74</v>
      </c>
      <c r="D48" s="240" t="s">
        <v>137</v>
      </c>
      <c r="E48" s="213">
        <v>1.5</v>
      </c>
      <c r="F48" s="70">
        <v>2</v>
      </c>
      <c r="G48" s="216">
        <f t="shared" si="30"/>
        <v>3</v>
      </c>
      <c r="H48" s="72">
        <v>2</v>
      </c>
      <c r="I48" s="216">
        <f t="shared" si="31"/>
        <v>3</v>
      </c>
      <c r="J48" s="72">
        <v>2</v>
      </c>
      <c r="K48" s="216">
        <f t="shared" si="32"/>
        <v>3</v>
      </c>
      <c r="L48" s="72"/>
      <c r="M48" s="216">
        <f t="shared" si="33"/>
        <v>0</v>
      </c>
      <c r="N48" s="72">
        <v>2</v>
      </c>
      <c r="O48" s="216">
        <f t="shared" si="34"/>
        <v>3</v>
      </c>
      <c r="P48" s="72">
        <v>2</v>
      </c>
      <c r="Q48" s="216">
        <f t="shared" si="35"/>
        <v>3</v>
      </c>
      <c r="R48" s="72">
        <v>2</v>
      </c>
      <c r="S48" s="216">
        <f t="shared" si="36"/>
        <v>3</v>
      </c>
      <c r="T48" s="72">
        <v>2</v>
      </c>
      <c r="U48" s="216">
        <f t="shared" si="37"/>
        <v>3</v>
      </c>
      <c r="V48" s="26">
        <v>2</v>
      </c>
      <c r="W48" s="216">
        <f t="shared" si="38"/>
        <v>3</v>
      </c>
      <c r="X48" s="72">
        <v>2</v>
      </c>
      <c r="Y48" s="216">
        <f t="shared" si="39"/>
        <v>3</v>
      </c>
    </row>
    <row r="49" spans="1:25" ht="50.25" customHeight="1" thickBot="1" x14ac:dyDescent="0.3">
      <c r="A49" s="213" t="s">
        <v>79</v>
      </c>
      <c r="B49" s="227" t="s">
        <v>80</v>
      </c>
      <c r="C49" s="213" t="s">
        <v>74</v>
      </c>
      <c r="D49" s="241" t="s">
        <v>138</v>
      </c>
      <c r="E49" s="213">
        <v>1</v>
      </c>
      <c r="F49" s="70">
        <v>0</v>
      </c>
      <c r="G49" s="216">
        <f t="shared" si="30"/>
        <v>0</v>
      </c>
      <c r="H49" s="72">
        <v>0</v>
      </c>
      <c r="I49" s="216">
        <f t="shared" si="31"/>
        <v>0</v>
      </c>
      <c r="J49" s="72">
        <v>0</v>
      </c>
      <c r="K49" s="216">
        <f t="shared" si="32"/>
        <v>0</v>
      </c>
      <c r="L49" s="72"/>
      <c r="M49" s="216">
        <f t="shared" si="33"/>
        <v>0</v>
      </c>
      <c r="N49" s="72">
        <v>0</v>
      </c>
      <c r="O49" s="216">
        <f t="shared" si="34"/>
        <v>0</v>
      </c>
      <c r="P49" s="72">
        <v>0</v>
      </c>
      <c r="Q49" s="216">
        <f t="shared" si="35"/>
        <v>0</v>
      </c>
      <c r="R49" s="72">
        <v>0</v>
      </c>
      <c r="S49" s="216">
        <f t="shared" si="36"/>
        <v>0</v>
      </c>
      <c r="T49" s="72">
        <v>0</v>
      </c>
      <c r="U49" s="216">
        <f t="shared" si="37"/>
        <v>0</v>
      </c>
      <c r="V49" s="26">
        <v>0</v>
      </c>
      <c r="W49" s="216">
        <f t="shared" si="38"/>
        <v>0</v>
      </c>
      <c r="X49" s="72">
        <v>0</v>
      </c>
      <c r="Y49" s="216">
        <f t="shared" si="39"/>
        <v>0</v>
      </c>
    </row>
    <row r="50" spans="1:25" ht="52.5" customHeight="1" thickBot="1" x14ac:dyDescent="0.3">
      <c r="A50" s="213" t="s">
        <v>81</v>
      </c>
      <c r="B50" s="227" t="s">
        <v>82</v>
      </c>
      <c r="C50" s="213" t="s">
        <v>74</v>
      </c>
      <c r="D50" s="229" t="s">
        <v>138</v>
      </c>
      <c r="E50" s="213">
        <v>1</v>
      </c>
      <c r="F50" s="70">
        <v>0</v>
      </c>
      <c r="G50" s="216">
        <f t="shared" si="30"/>
        <v>0</v>
      </c>
      <c r="H50" s="72">
        <v>1</v>
      </c>
      <c r="I50" s="216">
        <f t="shared" si="31"/>
        <v>1</v>
      </c>
      <c r="J50" s="72">
        <v>1</v>
      </c>
      <c r="K50" s="216">
        <f t="shared" si="32"/>
        <v>1</v>
      </c>
      <c r="L50" s="72"/>
      <c r="M50" s="216">
        <f t="shared" si="33"/>
        <v>0</v>
      </c>
      <c r="N50" s="72">
        <v>0</v>
      </c>
      <c r="O50" s="216">
        <f t="shared" si="34"/>
        <v>0</v>
      </c>
      <c r="P50" s="72">
        <v>0</v>
      </c>
      <c r="Q50" s="216">
        <f t="shared" si="35"/>
        <v>0</v>
      </c>
      <c r="R50" s="72">
        <v>0</v>
      </c>
      <c r="S50" s="216">
        <f t="shared" si="36"/>
        <v>0</v>
      </c>
      <c r="T50" s="72">
        <v>1</v>
      </c>
      <c r="U50" s="216">
        <f t="shared" si="37"/>
        <v>1</v>
      </c>
      <c r="V50" s="26">
        <v>1</v>
      </c>
      <c r="W50" s="216">
        <f t="shared" si="38"/>
        <v>1</v>
      </c>
      <c r="X50" s="72">
        <v>1</v>
      </c>
      <c r="Y50" s="216">
        <f t="shared" si="39"/>
        <v>1</v>
      </c>
    </row>
    <row r="51" spans="1:25" ht="50.25" customHeight="1" thickBot="1" x14ac:dyDescent="0.3">
      <c r="A51" s="213" t="s">
        <v>83</v>
      </c>
      <c r="B51" s="227" t="s">
        <v>84</v>
      </c>
      <c r="C51" s="213" t="s">
        <v>74</v>
      </c>
      <c r="D51" s="229" t="s">
        <v>139</v>
      </c>
      <c r="E51" s="213">
        <v>1</v>
      </c>
      <c r="F51" s="70">
        <v>0</v>
      </c>
      <c r="G51" s="216">
        <f t="shared" si="30"/>
        <v>0</v>
      </c>
      <c r="H51" s="72">
        <v>0</v>
      </c>
      <c r="I51" s="216">
        <f t="shared" si="31"/>
        <v>0</v>
      </c>
      <c r="J51" s="72">
        <v>1</v>
      </c>
      <c r="K51" s="216">
        <f t="shared" si="32"/>
        <v>1</v>
      </c>
      <c r="L51" s="72"/>
      <c r="M51" s="216">
        <f t="shared" si="33"/>
        <v>0</v>
      </c>
      <c r="N51" s="72">
        <v>0</v>
      </c>
      <c r="O51" s="216">
        <f t="shared" si="34"/>
        <v>0</v>
      </c>
      <c r="P51" s="72">
        <v>1</v>
      </c>
      <c r="Q51" s="216">
        <f t="shared" si="35"/>
        <v>1</v>
      </c>
      <c r="R51" s="72">
        <v>0</v>
      </c>
      <c r="S51" s="216">
        <f t="shared" si="36"/>
        <v>0</v>
      </c>
      <c r="T51" s="72">
        <v>0</v>
      </c>
      <c r="U51" s="216">
        <f t="shared" si="37"/>
        <v>0</v>
      </c>
      <c r="V51" s="26">
        <v>0</v>
      </c>
      <c r="W51" s="216">
        <f t="shared" si="38"/>
        <v>0</v>
      </c>
      <c r="X51" s="72">
        <v>0</v>
      </c>
      <c r="Y51" s="216">
        <f t="shared" si="39"/>
        <v>0</v>
      </c>
    </row>
    <row r="52" spans="1:25" ht="60.75" customHeight="1" thickBot="1" x14ac:dyDescent="0.3">
      <c r="A52" s="213" t="s">
        <v>85</v>
      </c>
      <c r="B52" s="227" t="s">
        <v>142</v>
      </c>
      <c r="C52" s="213" t="s">
        <v>141</v>
      </c>
      <c r="D52" s="242" t="s">
        <v>140</v>
      </c>
      <c r="E52" s="213">
        <v>1.5</v>
      </c>
      <c r="F52" s="70">
        <v>0</v>
      </c>
      <c r="G52" s="216">
        <f t="shared" si="30"/>
        <v>0</v>
      </c>
      <c r="H52" s="72">
        <v>0</v>
      </c>
      <c r="I52" s="216">
        <f t="shared" si="31"/>
        <v>0</v>
      </c>
      <c r="J52" s="72">
        <v>1</v>
      </c>
      <c r="K52" s="216">
        <f t="shared" si="32"/>
        <v>1.5</v>
      </c>
      <c r="L52" s="72"/>
      <c r="M52" s="216">
        <f t="shared" si="33"/>
        <v>0</v>
      </c>
      <c r="N52" s="72">
        <v>0</v>
      </c>
      <c r="O52" s="216">
        <f t="shared" si="34"/>
        <v>0</v>
      </c>
      <c r="P52" s="72">
        <v>0</v>
      </c>
      <c r="Q52" s="216">
        <f t="shared" si="35"/>
        <v>0</v>
      </c>
      <c r="R52" s="72">
        <v>0</v>
      </c>
      <c r="S52" s="216">
        <f t="shared" si="36"/>
        <v>0</v>
      </c>
      <c r="T52" s="72">
        <v>0</v>
      </c>
      <c r="U52" s="216">
        <f t="shared" si="37"/>
        <v>0</v>
      </c>
      <c r="V52" s="26">
        <v>1</v>
      </c>
      <c r="W52" s="216">
        <f t="shared" si="38"/>
        <v>1.5</v>
      </c>
      <c r="X52" s="72">
        <v>0</v>
      </c>
      <c r="Y52" s="216">
        <f t="shared" si="39"/>
        <v>0</v>
      </c>
    </row>
    <row r="53" spans="1:25" ht="32.25" customHeight="1" thickBot="1" x14ac:dyDescent="0.3">
      <c r="A53" s="213" t="s">
        <v>86</v>
      </c>
      <c r="B53" s="227" t="s">
        <v>143</v>
      </c>
      <c r="C53" s="213" t="s">
        <v>87</v>
      </c>
      <c r="D53" s="229" t="s">
        <v>144</v>
      </c>
      <c r="E53" s="237">
        <v>1.5</v>
      </c>
      <c r="F53" s="70">
        <v>0</v>
      </c>
      <c r="G53" s="216">
        <f t="shared" si="30"/>
        <v>0</v>
      </c>
      <c r="H53" s="72">
        <v>0</v>
      </c>
      <c r="I53" s="216">
        <f t="shared" si="31"/>
        <v>0</v>
      </c>
      <c r="J53" s="72">
        <v>1</v>
      </c>
      <c r="K53" s="216">
        <f t="shared" si="32"/>
        <v>1.5</v>
      </c>
      <c r="L53" s="72"/>
      <c r="M53" s="216">
        <f t="shared" si="33"/>
        <v>0</v>
      </c>
      <c r="N53" s="72">
        <v>0</v>
      </c>
      <c r="O53" s="216">
        <f t="shared" si="34"/>
        <v>0</v>
      </c>
      <c r="P53" s="72">
        <v>0</v>
      </c>
      <c r="Q53" s="216">
        <f t="shared" si="35"/>
        <v>0</v>
      </c>
      <c r="R53" s="72">
        <v>0</v>
      </c>
      <c r="S53" s="216">
        <f t="shared" si="36"/>
        <v>0</v>
      </c>
      <c r="T53" s="72">
        <v>0</v>
      </c>
      <c r="U53" s="216">
        <f t="shared" si="37"/>
        <v>0</v>
      </c>
      <c r="V53" s="26">
        <v>0</v>
      </c>
      <c r="W53" s="216">
        <f t="shared" si="38"/>
        <v>0</v>
      </c>
      <c r="X53" s="72">
        <v>0</v>
      </c>
      <c r="Y53" s="216">
        <f t="shared" si="39"/>
        <v>0</v>
      </c>
    </row>
    <row r="54" spans="1:25" ht="22.5" customHeight="1" thickBot="1" x14ac:dyDescent="0.3">
      <c r="A54" s="237"/>
      <c r="B54" s="229" t="s">
        <v>88</v>
      </c>
      <c r="C54" s="237"/>
      <c r="D54" s="243"/>
      <c r="E54" s="243"/>
      <c r="F54" s="238"/>
      <c r="G54" s="216">
        <f>SUM(G46:G53)</f>
        <v>7.5</v>
      </c>
      <c r="H54" s="209"/>
      <c r="I54" s="216">
        <f>SUM(I46:I53)</f>
        <v>8.5</v>
      </c>
      <c r="J54" s="209">
        <v>0</v>
      </c>
      <c r="K54" s="216">
        <f>SUM(K46:K53)</f>
        <v>12.5</v>
      </c>
      <c r="L54" s="209"/>
      <c r="M54" s="216">
        <f>SUM(M46:M53)</f>
        <v>0</v>
      </c>
      <c r="N54" s="209"/>
      <c r="O54" s="216">
        <f>SUM(O46:O53)</f>
        <v>7.5</v>
      </c>
      <c r="P54" s="209"/>
      <c r="Q54" s="216">
        <f>SUM(Q46:Q53)</f>
        <v>8.5</v>
      </c>
      <c r="R54" s="209"/>
      <c r="S54" s="216">
        <f>SUM(S46:S53)</f>
        <v>7.5</v>
      </c>
      <c r="T54" s="209"/>
      <c r="U54" s="216">
        <f>SUM(U46:U53)</f>
        <v>8.5</v>
      </c>
      <c r="V54" s="216"/>
      <c r="W54" s="216">
        <f>SUM(W46:W53)</f>
        <v>10</v>
      </c>
      <c r="X54" s="209"/>
      <c r="Y54" s="216">
        <f>SUM(Y46:Y53)</f>
        <v>8.5</v>
      </c>
    </row>
    <row r="55" spans="1:25" s="84" customFormat="1" ht="16.5" thickBot="1" x14ac:dyDescent="0.3">
      <c r="A55" s="275" t="s">
        <v>89</v>
      </c>
      <c r="B55" s="276"/>
      <c r="C55" s="244"/>
      <c r="D55" s="244"/>
      <c r="E55" s="244"/>
      <c r="F55" s="220"/>
      <c r="G55" s="221">
        <f>G8+G19+G33+G45</f>
        <v>217.5</v>
      </c>
      <c r="H55" s="221"/>
      <c r="I55" s="221">
        <f>I8+I19+I33+I45</f>
        <v>155.5</v>
      </c>
      <c r="J55" s="222"/>
      <c r="K55" s="221">
        <f>K8+K19+K33+K45</f>
        <v>216.25</v>
      </c>
      <c r="L55" s="222"/>
      <c r="M55" s="221">
        <f>M8+M19+M33+M45</f>
        <v>0</v>
      </c>
      <c r="N55" s="222"/>
      <c r="O55" s="221">
        <f>O8+O19+O33+O45</f>
        <v>196.5</v>
      </c>
      <c r="P55" s="222"/>
      <c r="Q55" s="221">
        <f>Q8+Q19+Q33+Q45</f>
        <v>230.75</v>
      </c>
      <c r="R55" s="222"/>
      <c r="S55" s="221">
        <f>S8+S19+S33+S45</f>
        <v>185.5</v>
      </c>
      <c r="T55" s="222"/>
      <c r="U55" s="221">
        <f>U8+U19+U33+U45</f>
        <v>183.5</v>
      </c>
      <c r="V55" s="221"/>
      <c r="W55" s="221">
        <f>W8+W19+W33+W45</f>
        <v>200</v>
      </c>
      <c r="X55" s="221"/>
      <c r="Y55" s="221">
        <f>Y8+Y19+Y33+Y45</f>
        <v>139</v>
      </c>
    </row>
    <row r="56" spans="1:25" x14ac:dyDescent="0.25">
      <c r="A56" s="140"/>
      <c r="B56" s="140"/>
      <c r="C56" s="140"/>
      <c r="D56" s="140"/>
      <c r="E56" s="140"/>
      <c r="F56" s="245"/>
      <c r="G56" s="245">
        <v>2</v>
      </c>
      <c r="H56" s="245"/>
      <c r="I56" s="245">
        <v>8</v>
      </c>
      <c r="J56" s="245"/>
      <c r="K56" s="245">
        <v>3</v>
      </c>
      <c r="L56" s="245"/>
      <c r="M56" s="245"/>
      <c r="N56" s="245"/>
      <c r="O56" s="245">
        <v>5</v>
      </c>
      <c r="P56" s="245"/>
      <c r="Q56" s="245">
        <v>1</v>
      </c>
      <c r="R56" s="245"/>
      <c r="S56" s="245">
        <v>6</v>
      </c>
      <c r="T56" s="245"/>
      <c r="U56" s="245">
        <v>7</v>
      </c>
      <c r="V56" s="245"/>
      <c r="W56" s="245">
        <v>4</v>
      </c>
      <c r="X56" s="245"/>
      <c r="Y56" s="245">
        <v>9</v>
      </c>
    </row>
    <row r="57" spans="1:25" x14ac:dyDescent="0.25">
      <c r="A57" s="140"/>
      <c r="B57" s="140"/>
      <c r="C57" s="140"/>
      <c r="D57" s="140"/>
      <c r="E57" s="140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</row>
    <row r="60" spans="1:25" ht="18.75" x14ac:dyDescent="0.3">
      <c r="B60" s="92" t="s">
        <v>174</v>
      </c>
      <c r="C60" s="93">
        <f>(G55+I55+K55+O55+Q55+S55+U55+W55+Y55)/9</f>
        <v>191.61111111111111</v>
      </c>
      <c r="E60" s="247"/>
    </row>
    <row r="61" spans="1:25" ht="18.75" x14ac:dyDescent="0.3">
      <c r="B61" s="92"/>
      <c r="C61" s="92"/>
    </row>
    <row r="62" spans="1:25" ht="18.75" x14ac:dyDescent="0.3">
      <c r="B62" s="92"/>
      <c r="C62" s="92"/>
    </row>
    <row r="63" spans="1:25" ht="18.75" x14ac:dyDescent="0.3">
      <c r="B63" s="92"/>
      <c r="C63" s="93"/>
    </row>
    <row r="64" spans="1:25" ht="18.75" x14ac:dyDescent="0.3">
      <c r="B64" s="92"/>
      <c r="C64" s="93"/>
    </row>
    <row r="65" spans="1:11" ht="18.75" x14ac:dyDescent="0.3">
      <c r="A65">
        <v>1</v>
      </c>
      <c r="B65" s="92" t="s">
        <v>95</v>
      </c>
      <c r="C65" s="100">
        <v>1</v>
      </c>
      <c r="D65" s="96">
        <f>Q55</f>
        <v>230.75</v>
      </c>
      <c r="E65" s="247"/>
      <c r="G65" s="96"/>
      <c r="J65" s="271"/>
      <c r="K65" s="271"/>
    </row>
    <row r="66" spans="1:11" ht="18.75" x14ac:dyDescent="0.3">
      <c r="A66">
        <v>2</v>
      </c>
      <c r="B66" s="92" t="s">
        <v>90</v>
      </c>
      <c r="C66" s="100">
        <v>2</v>
      </c>
      <c r="D66" s="96">
        <f>G55</f>
        <v>217.5</v>
      </c>
      <c r="E66" s="247"/>
      <c r="J66" s="263"/>
      <c r="K66" s="263"/>
    </row>
    <row r="67" spans="1:11" ht="18.75" x14ac:dyDescent="0.3">
      <c r="A67">
        <v>3</v>
      </c>
      <c r="B67" s="92" t="s">
        <v>185</v>
      </c>
      <c r="C67" s="100">
        <v>3</v>
      </c>
      <c r="D67" s="96">
        <f>K55</f>
        <v>216.25</v>
      </c>
      <c r="E67" s="247"/>
      <c r="J67" s="264"/>
      <c r="K67" s="264"/>
    </row>
    <row r="68" spans="1:11" ht="18.75" x14ac:dyDescent="0.3">
      <c r="A68">
        <v>4</v>
      </c>
      <c r="B68" s="92" t="s">
        <v>98</v>
      </c>
      <c r="C68" s="100">
        <v>4</v>
      </c>
      <c r="D68" s="96">
        <f>W55</f>
        <v>200</v>
      </c>
      <c r="E68" s="247"/>
      <c r="J68" s="264"/>
      <c r="K68" s="264"/>
    </row>
    <row r="69" spans="1:11" ht="18.75" x14ac:dyDescent="0.3">
      <c r="A69">
        <v>5</v>
      </c>
      <c r="B69" s="92" t="s">
        <v>94</v>
      </c>
      <c r="C69" s="100">
        <v>5</v>
      </c>
      <c r="D69" s="96">
        <f>O55</f>
        <v>196.5</v>
      </c>
      <c r="E69" s="247"/>
      <c r="J69" s="264"/>
      <c r="K69" s="264"/>
    </row>
    <row r="70" spans="1:11" ht="18.75" x14ac:dyDescent="0.3">
      <c r="B70" s="92"/>
      <c r="C70" s="100"/>
      <c r="D70" s="96"/>
      <c r="E70" s="247"/>
      <c r="J70" s="264"/>
      <c r="K70" s="264"/>
    </row>
    <row r="71" spans="1:11" ht="18.75" x14ac:dyDescent="0.3">
      <c r="B71" s="92"/>
      <c r="C71" s="94"/>
    </row>
  </sheetData>
  <mergeCells count="31">
    <mergeCell ref="J65:K65"/>
    <mergeCell ref="A8:D8"/>
    <mergeCell ref="A55:B55"/>
    <mergeCell ref="F5:G5"/>
    <mergeCell ref="H5:I5"/>
    <mergeCell ref="A44:D44"/>
    <mergeCell ref="B45:D45"/>
    <mergeCell ref="A39:A40"/>
    <mergeCell ref="B39:B40"/>
    <mergeCell ref="E39:E40"/>
    <mergeCell ref="A37:A38"/>
    <mergeCell ref="E37:E38"/>
    <mergeCell ref="A33:D33"/>
    <mergeCell ref="A19:D19"/>
    <mergeCell ref="A5:A6"/>
    <mergeCell ref="B5:B6"/>
    <mergeCell ref="C5:C6"/>
    <mergeCell ref="E5:E6"/>
    <mergeCell ref="V5:W5"/>
    <mergeCell ref="X5:Y5"/>
    <mergeCell ref="J5:K5"/>
    <mergeCell ref="L5:M5"/>
    <mergeCell ref="N5:O5"/>
    <mergeCell ref="P5:Q5"/>
    <mergeCell ref="R5:S5"/>
    <mergeCell ref="T5:U5"/>
    <mergeCell ref="J66:K66"/>
    <mergeCell ref="J67:K67"/>
    <mergeCell ref="J68:K68"/>
    <mergeCell ref="J69:K69"/>
    <mergeCell ref="J70:K70"/>
  </mergeCells>
  <hyperlinks>
    <hyperlink ref="B31" r:id="rId1" display="consultantplus://offline/ref=D9C6260AE4B7262183B7CD2B7DB7D4E6A60851B386276587935D05DEB84112F9CA2823F333E15C147FE9F0C4NEw5G"/>
  </hyperlinks>
  <pageMargins left="0.70866141732283472" right="0.70866141732283472" top="0.74803149606299213" bottom="0.74803149606299213" header="0.31496062992125984" footer="0.31496062992125984"/>
  <pageSetup paperSize="8" scale="60" orientation="landscape" r:id="rId2"/>
  <rowBreaks count="1" manualBreakCount="1">
    <brk id="24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BL151"/>
  <sheetViews>
    <sheetView tabSelected="1" view="pageBreakPreview" zoomScale="60" zoomScaleNormal="100" workbookViewId="0">
      <selection activeCell="B57" sqref="B57:N57"/>
    </sheetView>
  </sheetViews>
  <sheetFormatPr defaultRowHeight="15" x14ac:dyDescent="0.25"/>
  <cols>
    <col min="1" max="1" width="2" customWidth="1"/>
    <col min="2" max="2" width="28.28515625" customWidth="1"/>
    <col min="3" max="3" width="12.140625" customWidth="1"/>
    <col min="4" max="4" width="16.5703125" customWidth="1"/>
    <col min="5" max="5" width="18.28515625" customWidth="1"/>
    <col min="6" max="6" width="17.28515625" customWidth="1"/>
    <col min="7" max="7" width="19.140625" customWidth="1"/>
    <col min="8" max="8" width="19.7109375" customWidth="1"/>
    <col min="9" max="9" width="20.5703125" customWidth="1"/>
    <col min="10" max="10" width="22" customWidth="1"/>
    <col min="11" max="11" width="20.5703125" customWidth="1"/>
    <col min="12" max="12" width="20" customWidth="1"/>
    <col min="13" max="13" width="20.28515625" customWidth="1"/>
    <col min="14" max="14" width="23.85546875" customWidth="1"/>
  </cols>
  <sheetData>
    <row r="2" spans="2:14" hidden="1" x14ac:dyDescent="0.25">
      <c r="B2" s="284" t="s">
        <v>147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2:14" hidden="1" x14ac:dyDescent="0.25"/>
    <row r="4" spans="2:14" hidden="1" x14ac:dyDescent="0.25">
      <c r="B4" s="29"/>
      <c r="C4" s="29"/>
      <c r="D4" s="30" t="s">
        <v>90</v>
      </c>
      <c r="E4" s="31" t="s">
        <v>91</v>
      </c>
      <c r="F4" s="31" t="s">
        <v>92</v>
      </c>
      <c r="G4" s="31" t="s">
        <v>93</v>
      </c>
      <c r="H4" s="31" t="s">
        <v>94</v>
      </c>
      <c r="I4" s="31" t="s">
        <v>95</v>
      </c>
      <c r="J4" s="31" t="s">
        <v>96</v>
      </c>
      <c r="K4" s="31" t="s">
        <v>97</v>
      </c>
      <c r="L4" s="31" t="s">
        <v>98</v>
      </c>
      <c r="M4" s="31" t="s">
        <v>99</v>
      </c>
      <c r="N4" s="32" t="s">
        <v>89</v>
      </c>
    </row>
    <row r="5" spans="2:14" hidden="1" x14ac:dyDescent="0.25">
      <c r="B5" s="29" t="s">
        <v>148</v>
      </c>
      <c r="C5" s="29">
        <v>2012</v>
      </c>
      <c r="D5" s="33">
        <v>6642200.5199999996</v>
      </c>
      <c r="E5" s="33">
        <v>3846822</v>
      </c>
      <c r="F5" s="33">
        <v>2432464.0099999998</v>
      </c>
      <c r="G5" s="33">
        <v>42886576.729999997</v>
      </c>
      <c r="H5" s="33">
        <v>7223203.71</v>
      </c>
      <c r="I5" s="33">
        <v>2974277.92</v>
      </c>
      <c r="J5" s="33">
        <v>2581856.87</v>
      </c>
      <c r="K5" s="33">
        <v>2744907.83</v>
      </c>
      <c r="L5" s="33">
        <v>1306097.95</v>
      </c>
      <c r="M5" s="33">
        <v>630899.79</v>
      </c>
      <c r="N5" s="33">
        <f>D5+E5+F5+G5+H5+I5+J5+K5+L5+M5</f>
        <v>73269307.330000013</v>
      </c>
    </row>
    <row r="6" spans="2:14" hidden="1" x14ac:dyDescent="0.25">
      <c r="B6" s="29"/>
      <c r="C6" s="29">
        <v>2011</v>
      </c>
      <c r="D6" s="33">
        <v>5249549.8899999997</v>
      </c>
      <c r="E6" s="33">
        <v>3121312.4</v>
      </c>
      <c r="F6" s="33">
        <v>2087661.11</v>
      </c>
      <c r="G6" s="33">
        <v>35693580.729999997</v>
      </c>
      <c r="H6" s="33">
        <v>5683566.79</v>
      </c>
      <c r="I6" s="33">
        <v>2572925.1800000002</v>
      </c>
      <c r="J6" s="33">
        <v>2526588.41</v>
      </c>
      <c r="K6" s="33">
        <v>2449480.6</v>
      </c>
      <c r="L6" s="33">
        <v>1166621.6200000001</v>
      </c>
      <c r="M6" s="33">
        <v>510963.62</v>
      </c>
      <c r="N6" s="33">
        <f>D6+E6+F6+G6+H6+I6+J6+K6+L6+M6</f>
        <v>61062250.349999987</v>
      </c>
    </row>
    <row r="7" spans="2:14" hidden="1" x14ac:dyDescent="0.25">
      <c r="B7" s="29"/>
      <c r="C7" s="29"/>
      <c r="D7" s="33">
        <f>D5/D6</f>
        <v>1.2652895313277992</v>
      </c>
      <c r="E7" s="33">
        <f t="shared" ref="E7:M7" si="0">E5/E6</f>
        <v>1.2324373555175061</v>
      </c>
      <c r="F7" s="33">
        <f t="shared" si="0"/>
        <v>1.1651622949473823</v>
      </c>
      <c r="G7" s="33">
        <f t="shared" si="0"/>
        <v>1.201520717532113</v>
      </c>
      <c r="H7" s="33">
        <f t="shared" si="0"/>
        <v>1.2708927293172532</v>
      </c>
      <c r="I7" s="33">
        <f t="shared" si="0"/>
        <v>1.1559908321935735</v>
      </c>
      <c r="J7" s="33">
        <f t="shared" si="0"/>
        <v>1.0218747381968716</v>
      </c>
      <c r="K7" s="33">
        <f t="shared" si="0"/>
        <v>1.1206081117768396</v>
      </c>
      <c r="L7" s="33">
        <f t="shared" si="0"/>
        <v>1.1195557562185414</v>
      </c>
      <c r="M7" s="33">
        <f t="shared" si="0"/>
        <v>1.234725458536559</v>
      </c>
      <c r="N7" s="33">
        <f t="shared" ref="N7:N10" si="1">D7+E7+F7+G7+H7+I7+J7+K7+L7+M7</f>
        <v>11.788057525564438</v>
      </c>
    </row>
    <row r="8" spans="2:14" hidden="1" x14ac:dyDescent="0.25">
      <c r="B8" s="29"/>
      <c r="C8" s="29"/>
      <c r="D8" s="33"/>
      <c r="E8" s="33"/>
      <c r="F8" s="33"/>
      <c r="G8" s="33"/>
      <c r="H8" s="33"/>
      <c r="I8" s="33"/>
      <c r="J8" s="33"/>
      <c r="K8" s="33"/>
      <c r="L8" s="33"/>
      <c r="M8" s="33"/>
      <c r="N8" s="33">
        <f t="shared" si="1"/>
        <v>0</v>
      </c>
    </row>
    <row r="9" spans="2:14" hidden="1" x14ac:dyDescent="0.25">
      <c r="B9" s="29" t="s">
        <v>149</v>
      </c>
      <c r="C9" s="29">
        <v>2012</v>
      </c>
      <c r="D9" s="33">
        <v>3357985.96</v>
      </c>
      <c r="E9" s="33">
        <v>843566.24</v>
      </c>
      <c r="F9" s="33">
        <v>616448.79</v>
      </c>
      <c r="G9" s="33">
        <v>6593589.1600000001</v>
      </c>
      <c r="H9" s="33">
        <v>1973477.62</v>
      </c>
      <c r="I9" s="33">
        <v>754541.93</v>
      </c>
      <c r="J9" s="33">
        <v>577742.06000000006</v>
      </c>
      <c r="K9" s="33">
        <v>877900.59</v>
      </c>
      <c r="L9" s="33">
        <v>979228.92</v>
      </c>
      <c r="M9" s="33">
        <v>191880.07</v>
      </c>
      <c r="N9" s="33">
        <f t="shared" si="1"/>
        <v>16766361.34</v>
      </c>
    </row>
    <row r="10" spans="2:14" hidden="1" x14ac:dyDescent="0.25">
      <c r="B10" s="29"/>
      <c r="C10" s="29">
        <v>2011</v>
      </c>
      <c r="D10" s="33">
        <v>2233739.61</v>
      </c>
      <c r="E10" s="33">
        <v>976849.8</v>
      </c>
      <c r="F10" s="33">
        <v>724268.2</v>
      </c>
      <c r="G10" s="33">
        <v>6770014.5499999998</v>
      </c>
      <c r="H10" s="33">
        <v>2090022.64</v>
      </c>
      <c r="I10" s="33">
        <v>1113295.5</v>
      </c>
      <c r="J10" s="33">
        <v>425361.27</v>
      </c>
      <c r="K10" s="33">
        <v>643310.93000000005</v>
      </c>
      <c r="L10" s="33">
        <v>663957.71</v>
      </c>
      <c r="M10" s="33">
        <v>185869.31</v>
      </c>
      <c r="N10" s="33">
        <f t="shared" si="1"/>
        <v>15826689.520000001</v>
      </c>
    </row>
    <row r="11" spans="2:14" hidden="1" x14ac:dyDescent="0.25">
      <c r="B11" s="29"/>
      <c r="C11" s="29"/>
      <c r="D11" s="33">
        <f>D9/D10</f>
        <v>1.5033023298539261</v>
      </c>
      <c r="E11" s="33">
        <f t="shared" ref="E11:N11" si="2">E9/E10</f>
        <v>0.86355777520761123</v>
      </c>
      <c r="F11" s="33">
        <f t="shared" si="2"/>
        <v>0.8511333094563589</v>
      </c>
      <c r="G11" s="33">
        <f t="shared" si="2"/>
        <v>0.97394017565294599</v>
      </c>
      <c r="H11" s="33">
        <f t="shared" si="2"/>
        <v>0.94423743658585446</v>
      </c>
      <c r="I11" s="33">
        <f t="shared" si="2"/>
        <v>0.67775530396017958</v>
      </c>
      <c r="J11" s="33">
        <f t="shared" si="2"/>
        <v>1.3582385156974917</v>
      </c>
      <c r="K11" s="33">
        <f t="shared" si="2"/>
        <v>1.3646598387501359</v>
      </c>
      <c r="L11" s="33">
        <f t="shared" si="2"/>
        <v>1.4748362813649685</v>
      </c>
      <c r="M11" s="33">
        <f t="shared" si="2"/>
        <v>1.0323386362170279</v>
      </c>
      <c r="N11" s="33">
        <f t="shared" si="2"/>
        <v>1.0593726071906917</v>
      </c>
    </row>
    <row r="12" spans="2:14" x14ac:dyDescent="0.25">
      <c r="B12" s="284" t="s">
        <v>178</v>
      </c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</row>
    <row r="13" spans="2:14" ht="15" customHeight="1" thickBot="1" x14ac:dyDescent="0.3"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2:14" x14ac:dyDescent="0.25">
      <c r="B14" s="137"/>
      <c r="C14" s="138"/>
      <c r="D14" s="139" t="s">
        <v>90</v>
      </c>
      <c r="E14" s="36" t="s">
        <v>91</v>
      </c>
      <c r="F14" s="36" t="s">
        <v>92</v>
      </c>
      <c r="G14" s="36" t="s">
        <v>93</v>
      </c>
      <c r="H14" s="36" t="s">
        <v>94</v>
      </c>
      <c r="I14" s="36" t="s">
        <v>95</v>
      </c>
      <c r="J14" s="36" t="s">
        <v>96</v>
      </c>
      <c r="K14" s="36" t="s">
        <v>97</v>
      </c>
      <c r="L14" s="36" t="s">
        <v>98</v>
      </c>
      <c r="M14" s="36" t="s">
        <v>99</v>
      </c>
      <c r="N14" s="36" t="s">
        <v>89</v>
      </c>
    </row>
    <row r="15" spans="2:14" x14ac:dyDescent="0.25">
      <c r="B15" s="189"/>
      <c r="C15" s="190">
        <v>2018</v>
      </c>
      <c r="D15" s="196">
        <v>7286.4</v>
      </c>
      <c r="E15" s="196">
        <v>5829.6</v>
      </c>
      <c r="F15" s="196">
        <v>2905.8</v>
      </c>
      <c r="G15" s="196">
        <v>54499.3</v>
      </c>
      <c r="H15" s="196">
        <v>9461</v>
      </c>
      <c r="I15" s="196">
        <v>5532</v>
      </c>
      <c r="J15" s="196">
        <v>5480.6</v>
      </c>
      <c r="K15" s="196">
        <v>14706.9</v>
      </c>
      <c r="L15" s="196">
        <v>1473.1</v>
      </c>
      <c r="M15" s="196">
        <v>1074.5</v>
      </c>
      <c r="N15" s="142">
        <f>SUM(D15:M15)</f>
        <v>108249.20000000001</v>
      </c>
    </row>
    <row r="16" spans="2:14" s="140" customFormat="1" x14ac:dyDescent="0.25">
      <c r="B16" s="141"/>
      <c r="C16" s="141">
        <v>2017</v>
      </c>
      <c r="D16" s="142">
        <v>6317.1</v>
      </c>
      <c r="E16" s="143">
        <v>4138</v>
      </c>
      <c r="F16" s="142">
        <v>2834</v>
      </c>
      <c r="G16" s="142">
        <v>46667</v>
      </c>
      <c r="H16" s="142">
        <v>6753.7</v>
      </c>
      <c r="I16" s="142">
        <v>3869.1</v>
      </c>
      <c r="J16" s="142">
        <v>4567.7</v>
      </c>
      <c r="K16" s="142">
        <v>8779</v>
      </c>
      <c r="L16" s="142">
        <v>1242.0999999999999</v>
      </c>
      <c r="M16" s="142">
        <v>1007</v>
      </c>
      <c r="N16" s="142">
        <f>SUM(D16:M16)</f>
        <v>86174.700000000012</v>
      </c>
    </row>
    <row r="17" spans="1:14" s="140" customFormat="1" ht="15.75" thickBot="1" x14ac:dyDescent="0.3">
      <c r="B17" s="144"/>
      <c r="C17" s="145">
        <v>2016</v>
      </c>
      <c r="D17" s="146">
        <v>6114.6</v>
      </c>
      <c r="E17" s="146">
        <v>3864.3</v>
      </c>
      <c r="F17" s="146">
        <v>2649.2</v>
      </c>
      <c r="G17" s="146">
        <v>46006.1</v>
      </c>
      <c r="H17" s="146">
        <v>7942.1</v>
      </c>
      <c r="I17" s="146">
        <v>4562.7</v>
      </c>
      <c r="J17" s="146">
        <v>4130.3</v>
      </c>
      <c r="K17" s="146">
        <v>4992.6000000000004</v>
      </c>
      <c r="L17" s="146">
        <v>1393.5</v>
      </c>
      <c r="M17" s="146">
        <v>800.2</v>
      </c>
      <c r="N17" s="146">
        <f>SUM(D17:M17)</f>
        <v>82455.600000000006</v>
      </c>
    </row>
    <row r="18" spans="1:14" s="140" customFormat="1" ht="16.5" thickTop="1" thickBot="1" x14ac:dyDescent="0.3">
      <c r="B18" s="147"/>
      <c r="C18" s="148">
        <v>2015</v>
      </c>
      <c r="D18" s="149">
        <v>6868.9</v>
      </c>
      <c r="E18" s="149">
        <v>4268.8999999999996</v>
      </c>
      <c r="F18" s="149">
        <v>2607.4</v>
      </c>
      <c r="G18" s="149">
        <v>48962.5</v>
      </c>
      <c r="H18" s="149">
        <v>7410.3</v>
      </c>
      <c r="I18" s="149">
        <v>4297.1000000000004</v>
      </c>
      <c r="J18" s="149">
        <v>4044.9</v>
      </c>
      <c r="K18" s="149">
        <v>3940.1</v>
      </c>
      <c r="L18" s="149">
        <v>1332.8</v>
      </c>
      <c r="M18" s="149">
        <v>1037.4000000000001</v>
      </c>
      <c r="N18" s="150">
        <f>SUM(D18:M18)</f>
        <v>84770.3</v>
      </c>
    </row>
    <row r="19" spans="1:14" s="140" customFormat="1" ht="16.5" thickTop="1" thickBot="1" x14ac:dyDescent="0.3">
      <c r="B19" s="151" t="s">
        <v>148</v>
      </c>
      <c r="C19" s="152">
        <v>2014</v>
      </c>
      <c r="D19" s="153">
        <v>6790.7</v>
      </c>
      <c r="E19" s="153">
        <v>4072.9</v>
      </c>
      <c r="F19" s="153">
        <v>2479.4</v>
      </c>
      <c r="G19" s="153">
        <v>49516</v>
      </c>
      <c r="H19" s="153">
        <v>8866.5</v>
      </c>
      <c r="I19" s="153">
        <v>4045.4</v>
      </c>
      <c r="J19" s="153">
        <v>3318.43</v>
      </c>
      <c r="K19" s="153">
        <v>3725.1</v>
      </c>
      <c r="L19" s="153">
        <v>1510.5</v>
      </c>
      <c r="M19" s="153">
        <v>962.1</v>
      </c>
      <c r="N19" s="154">
        <f t="shared" ref="N19:N20" si="3">SUM(D19:M19)</f>
        <v>85287.03</v>
      </c>
    </row>
    <row r="20" spans="1:14" s="140" customFormat="1" ht="15.75" thickTop="1" x14ac:dyDescent="0.25">
      <c r="B20" s="155"/>
      <c r="C20" s="152">
        <v>2013</v>
      </c>
      <c r="D20" s="153">
        <v>6288.1</v>
      </c>
      <c r="E20" s="153">
        <v>4145.8</v>
      </c>
      <c r="F20" s="153">
        <v>2479.3000000000002</v>
      </c>
      <c r="G20" s="153">
        <v>51534.8</v>
      </c>
      <c r="H20" s="153">
        <v>8510.9</v>
      </c>
      <c r="I20" s="153">
        <v>3514.4</v>
      </c>
      <c r="J20" s="153">
        <v>3613.06</v>
      </c>
      <c r="K20" s="153">
        <v>3385.1</v>
      </c>
      <c r="L20" s="153">
        <v>1373.4</v>
      </c>
      <c r="M20" s="153">
        <v>866.5</v>
      </c>
      <c r="N20" s="154">
        <f t="shared" si="3"/>
        <v>85711.359999999986</v>
      </c>
    </row>
    <row r="21" spans="1:14" s="140" customFormat="1" x14ac:dyDescent="0.25">
      <c r="B21" s="156"/>
      <c r="C21" s="157" t="s">
        <v>150</v>
      </c>
      <c r="D21" s="158">
        <f>D18/D19</f>
        <v>1.0115157494809077</v>
      </c>
      <c r="E21" s="158">
        <f t="shared" ref="E21:M21" si="4">E18/E19</f>
        <v>1.0481229590709322</v>
      </c>
      <c r="F21" s="158">
        <f t="shared" si="4"/>
        <v>1.0516253932403001</v>
      </c>
      <c r="G21" s="158">
        <f t="shared" si="4"/>
        <v>0.98882179497536149</v>
      </c>
      <c r="H21" s="158">
        <f t="shared" si="4"/>
        <v>0.83576383014718325</v>
      </c>
      <c r="I21" s="158">
        <f t="shared" si="4"/>
        <v>1.06221881643348</v>
      </c>
      <c r="J21" s="158">
        <f t="shared" si="4"/>
        <v>1.2189197903828015</v>
      </c>
      <c r="K21" s="158">
        <f t="shared" si="4"/>
        <v>1.0577165713672116</v>
      </c>
      <c r="L21" s="158">
        <f t="shared" si="4"/>
        <v>0.88235683548493871</v>
      </c>
      <c r="M21" s="158">
        <f t="shared" si="4"/>
        <v>1.0782662924851887</v>
      </c>
      <c r="N21" s="159"/>
    </row>
    <row r="22" spans="1:14" s="140" customFormat="1" ht="15.75" thickBot="1" x14ac:dyDescent="0.3">
      <c r="B22" s="160"/>
      <c r="C22" s="161" t="s">
        <v>151</v>
      </c>
      <c r="D22" s="162">
        <f>D19/D20</f>
        <v>1.0799287543137035</v>
      </c>
      <c r="E22" s="162">
        <f t="shared" ref="E22:M22" si="5">E19/E20</f>
        <v>0.98241593902262525</v>
      </c>
      <c r="F22" s="162">
        <f t="shared" si="5"/>
        <v>1.0000403339652322</v>
      </c>
      <c r="G22" s="162">
        <f t="shared" si="5"/>
        <v>0.96082647065672122</v>
      </c>
      <c r="H22" s="162">
        <f t="shared" si="5"/>
        <v>1.0417817152122573</v>
      </c>
      <c r="I22" s="162">
        <f t="shared" si="5"/>
        <v>1.1510926473935807</v>
      </c>
      <c r="J22" s="162">
        <f t="shared" si="5"/>
        <v>0.91845416350683351</v>
      </c>
      <c r="K22" s="162">
        <f t="shared" si="5"/>
        <v>1.1004401642492099</v>
      </c>
      <c r="L22" s="162">
        <f t="shared" si="5"/>
        <v>1.099825251201398</v>
      </c>
      <c r="M22" s="162">
        <f t="shared" si="5"/>
        <v>1.110328909405655</v>
      </c>
      <c r="N22" s="163">
        <f t="shared" ref="N22" si="6">D22+E22+F22+G22+H22+I22+J22+K22+L22+M22</f>
        <v>10.445134348927219</v>
      </c>
    </row>
    <row r="23" spans="1:14" s="140" customFormat="1" ht="16.5" thickTop="1" thickBot="1" x14ac:dyDescent="0.3">
      <c r="B23" s="164"/>
      <c r="C23" s="165" t="s">
        <v>164</v>
      </c>
      <c r="D23" s="166">
        <f>D17/D18</f>
        <v>0.89018620157521589</v>
      </c>
      <c r="E23" s="166">
        <f t="shared" ref="E23:M23" si="7">E17/E18</f>
        <v>0.90522148562861637</v>
      </c>
      <c r="F23" s="166">
        <f t="shared" si="7"/>
        <v>1.0160312955434532</v>
      </c>
      <c r="G23" s="166">
        <f t="shared" si="7"/>
        <v>0.93961909624712792</v>
      </c>
      <c r="H23" s="166">
        <f t="shared" si="7"/>
        <v>1.0717649757769592</v>
      </c>
      <c r="I23" s="166">
        <f t="shared" si="7"/>
        <v>1.0618091270857088</v>
      </c>
      <c r="J23" s="166">
        <f t="shared" si="7"/>
        <v>1.0211130065020149</v>
      </c>
      <c r="K23" s="166">
        <f t="shared" si="7"/>
        <v>1.2671251998680237</v>
      </c>
      <c r="L23" s="166">
        <f t="shared" si="7"/>
        <v>1.0455432172869148</v>
      </c>
      <c r="M23" s="166">
        <f t="shared" si="7"/>
        <v>0.77135145556198181</v>
      </c>
      <c r="N23" s="167">
        <f>SUM(D23:M23)</f>
        <v>9.9897650610760174</v>
      </c>
    </row>
    <row r="24" spans="1:14" s="140" customFormat="1" ht="16.5" thickTop="1" thickBot="1" x14ac:dyDescent="0.3">
      <c r="B24" s="165"/>
      <c r="C24" s="177" t="s">
        <v>177</v>
      </c>
      <c r="D24" s="166">
        <f>D16/D17</f>
        <v>1.0331174565793346</v>
      </c>
      <c r="E24" s="166">
        <f t="shared" ref="E24:M24" si="8">E16/E17</f>
        <v>1.070827834277877</v>
      </c>
      <c r="F24" s="166">
        <f t="shared" si="8"/>
        <v>1.0697569077457347</v>
      </c>
      <c r="G24" s="166">
        <f t="shared" si="8"/>
        <v>1.014365486315945</v>
      </c>
      <c r="H24" s="166">
        <f t="shared" si="8"/>
        <v>0.85036703138968273</v>
      </c>
      <c r="I24" s="166">
        <f t="shared" si="8"/>
        <v>0.84798474587415351</v>
      </c>
      <c r="J24" s="166">
        <f t="shared" si="8"/>
        <v>1.1059002977991912</v>
      </c>
      <c r="K24" s="166">
        <f t="shared" si="8"/>
        <v>1.7584024356046948</v>
      </c>
      <c r="L24" s="166">
        <f t="shared" si="8"/>
        <v>0.89135270900609964</v>
      </c>
      <c r="M24" s="168">
        <f t="shared" si="8"/>
        <v>1.2584353911522119</v>
      </c>
      <c r="N24" s="169">
        <f>D24+E24+F24+G24+H24+I24+J24+L24+M24</f>
        <v>9.1421078601402304</v>
      </c>
    </row>
    <row r="25" spans="1:14" s="140" customFormat="1" ht="16.5" thickTop="1" thickBot="1" x14ac:dyDescent="0.3">
      <c r="B25" s="165"/>
      <c r="C25" s="177" t="s">
        <v>180</v>
      </c>
      <c r="D25" s="166">
        <f>D15/D16</f>
        <v>1.1534406610628294</v>
      </c>
      <c r="E25" s="166">
        <f t="shared" ref="E25:M25" si="9">E15/E16</f>
        <v>1.408796520057999</v>
      </c>
      <c r="F25" s="166">
        <f t="shared" si="9"/>
        <v>1.0253352152434723</v>
      </c>
      <c r="G25" s="166">
        <f t="shared" si="9"/>
        <v>1.1678338011871345</v>
      </c>
      <c r="H25" s="166">
        <f t="shared" si="9"/>
        <v>1.4008617498556348</v>
      </c>
      <c r="I25" s="166">
        <f t="shared" si="9"/>
        <v>1.4297898736140189</v>
      </c>
      <c r="J25" s="166">
        <f t="shared" si="9"/>
        <v>1.1998598857192899</v>
      </c>
      <c r="K25" s="166">
        <f t="shared" si="9"/>
        <v>1.6752363594942477</v>
      </c>
      <c r="L25" s="166">
        <f t="shared" si="9"/>
        <v>1.1859753643023911</v>
      </c>
      <c r="M25" s="166">
        <f t="shared" si="9"/>
        <v>1.067030784508441</v>
      </c>
      <c r="N25" s="169">
        <f>D25+E25+F25+G25+H25+I25+J25+L25+M25</f>
        <v>11.038923855551211</v>
      </c>
    </row>
    <row r="26" spans="1:14" s="140" customFormat="1" ht="16.5" thickTop="1" thickBot="1" x14ac:dyDescent="0.3">
      <c r="A26" s="164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s="140" customFormat="1" ht="15.75" thickTop="1" x14ac:dyDescent="0.25">
      <c r="B27" s="284" t="s">
        <v>171</v>
      </c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</row>
    <row r="28" spans="1:14" s="140" customFormat="1" ht="15.75" thickBot="1" x14ac:dyDescent="0.3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spans="1:14" s="140" customFormat="1" x14ac:dyDescent="0.25">
      <c r="B29" s="137"/>
      <c r="C29" s="138"/>
      <c r="D29" s="139" t="s">
        <v>90</v>
      </c>
      <c r="E29" s="36" t="s">
        <v>91</v>
      </c>
      <c r="F29" s="36" t="s">
        <v>92</v>
      </c>
      <c r="G29" s="36" t="s">
        <v>93</v>
      </c>
      <c r="H29" s="36" t="s">
        <v>94</v>
      </c>
      <c r="I29" s="36" t="s">
        <v>95</v>
      </c>
      <c r="J29" s="36" t="s">
        <v>96</v>
      </c>
      <c r="K29" s="36" t="s">
        <v>97</v>
      </c>
      <c r="L29" s="36" t="s">
        <v>98</v>
      </c>
      <c r="M29" s="36" t="s">
        <v>99</v>
      </c>
      <c r="N29" s="36" t="s">
        <v>89</v>
      </c>
    </row>
    <row r="30" spans="1:14" s="140" customFormat="1" x14ac:dyDescent="0.25">
      <c r="B30" s="189"/>
      <c r="C30" s="141">
        <v>2018</v>
      </c>
      <c r="D30" s="142">
        <v>12771.6</v>
      </c>
      <c r="E30" s="142">
        <v>9798.9</v>
      </c>
      <c r="F30" s="142">
        <v>5519.8</v>
      </c>
      <c r="G30" s="142">
        <v>65651.7</v>
      </c>
      <c r="H30" s="142">
        <v>18111.900000000001</v>
      </c>
      <c r="I30" s="142">
        <v>10433.299999999999</v>
      </c>
      <c r="J30" s="142">
        <v>9096.2999999999993</v>
      </c>
      <c r="K30" s="142">
        <v>19527.8</v>
      </c>
      <c r="L30" s="142">
        <v>3396.1</v>
      </c>
      <c r="M30" s="142">
        <v>1879</v>
      </c>
      <c r="N30" s="142">
        <f>D30+E30+F30+G30+H30+I30+J30+K30+L30+M30</f>
        <v>156186.4</v>
      </c>
    </row>
    <row r="31" spans="1:14" s="261" customFormat="1" x14ac:dyDescent="0.25">
      <c r="B31" s="141"/>
      <c r="C31" s="141">
        <v>2017</v>
      </c>
      <c r="D31" s="207">
        <v>11324.6</v>
      </c>
      <c r="E31" s="262">
        <v>7764.52</v>
      </c>
      <c r="F31" s="207">
        <v>5982.5</v>
      </c>
      <c r="G31" s="207">
        <v>56982.9</v>
      </c>
      <c r="H31" s="207">
        <v>14653.8</v>
      </c>
      <c r="I31" s="207">
        <v>8424.1</v>
      </c>
      <c r="J31" s="207">
        <v>7910</v>
      </c>
      <c r="K31" s="207">
        <v>16126.7</v>
      </c>
      <c r="L31" s="207">
        <v>3000</v>
      </c>
      <c r="M31" s="207">
        <v>5473.7</v>
      </c>
      <c r="N31" s="207">
        <f>SUM(D31:M31)</f>
        <v>137642.82</v>
      </c>
    </row>
    <row r="32" spans="1:14" s="140" customFormat="1" x14ac:dyDescent="0.25">
      <c r="B32" s="256"/>
      <c r="C32" s="141">
        <v>2016</v>
      </c>
      <c r="D32" s="207">
        <v>6114.6</v>
      </c>
      <c r="E32" s="207">
        <v>3864.3</v>
      </c>
      <c r="F32" s="207">
        <v>2649.2</v>
      </c>
      <c r="G32" s="207">
        <v>46006.1</v>
      </c>
      <c r="H32" s="207">
        <v>7942.1</v>
      </c>
      <c r="I32" s="207">
        <v>4562.7</v>
      </c>
      <c r="J32" s="207">
        <v>4130.3</v>
      </c>
      <c r="K32" s="207">
        <v>4992.6000000000004</v>
      </c>
      <c r="L32" s="207">
        <v>1393.5</v>
      </c>
      <c r="M32" s="207">
        <v>800.2</v>
      </c>
      <c r="N32" s="207">
        <f>SUM(D32:M32)</f>
        <v>82455.600000000006</v>
      </c>
    </row>
    <row r="33" spans="2:21" s="140" customFormat="1" x14ac:dyDescent="0.25">
      <c r="B33" s="151"/>
      <c r="C33" s="253">
        <v>2015</v>
      </c>
      <c r="D33" s="260">
        <v>6868.9</v>
      </c>
      <c r="E33" s="260">
        <v>4268.8999999999996</v>
      </c>
      <c r="F33" s="260">
        <v>2607.4</v>
      </c>
      <c r="G33" s="260">
        <v>48962.5</v>
      </c>
      <c r="H33" s="260">
        <v>7410.3</v>
      </c>
      <c r="I33" s="260">
        <v>4297.1000000000004</v>
      </c>
      <c r="J33" s="260">
        <v>4044.9</v>
      </c>
      <c r="K33" s="260">
        <v>3940.1</v>
      </c>
      <c r="L33" s="260">
        <v>1332.8</v>
      </c>
      <c r="M33" s="260">
        <v>1037.4000000000001</v>
      </c>
      <c r="N33" s="207">
        <f>SUM(D33:M33)</f>
        <v>84770.3</v>
      </c>
    </row>
    <row r="34" spans="2:21" s="140" customFormat="1" x14ac:dyDescent="0.25">
      <c r="B34" s="151" t="s">
        <v>148</v>
      </c>
      <c r="C34" s="152">
        <v>2014</v>
      </c>
      <c r="D34" s="153">
        <v>6790.7</v>
      </c>
      <c r="E34" s="153">
        <v>4072.9</v>
      </c>
      <c r="F34" s="153">
        <v>2479.4</v>
      </c>
      <c r="G34" s="153">
        <v>49516</v>
      </c>
      <c r="H34" s="153">
        <v>8866.5</v>
      </c>
      <c r="I34" s="153">
        <v>4045.4</v>
      </c>
      <c r="J34" s="153">
        <v>3318.43</v>
      </c>
      <c r="K34" s="153">
        <v>3725.1</v>
      </c>
      <c r="L34" s="153">
        <v>1510.5</v>
      </c>
      <c r="M34" s="153">
        <v>962.1</v>
      </c>
      <c r="N34" s="142">
        <f t="shared" ref="N34:N35" si="10">SUM(D34:M34)</f>
        <v>85287.03</v>
      </c>
    </row>
    <row r="35" spans="2:21" s="140" customFormat="1" x14ac:dyDescent="0.25">
      <c r="B35" s="155"/>
      <c r="C35" s="152">
        <v>2013</v>
      </c>
      <c r="D35" s="153">
        <v>6288.1</v>
      </c>
      <c r="E35" s="153">
        <v>4145.8</v>
      </c>
      <c r="F35" s="153">
        <v>2479.3000000000002</v>
      </c>
      <c r="G35" s="153">
        <v>51534.8</v>
      </c>
      <c r="H35" s="153">
        <v>8510.9</v>
      </c>
      <c r="I35" s="153">
        <v>3514.4</v>
      </c>
      <c r="J35" s="153">
        <v>3613.06</v>
      </c>
      <c r="K35" s="153">
        <v>3385.1</v>
      </c>
      <c r="L35" s="153">
        <v>1373.4</v>
      </c>
      <c r="M35" s="153">
        <v>866.5</v>
      </c>
      <c r="N35" s="142">
        <f t="shared" si="10"/>
        <v>85711.359999999986</v>
      </c>
    </row>
    <row r="36" spans="2:21" s="140" customFormat="1" x14ac:dyDescent="0.25">
      <c r="B36" s="156"/>
      <c r="C36" s="157" t="s">
        <v>150</v>
      </c>
      <c r="D36" s="158">
        <f>D33/D34</f>
        <v>1.0115157494809077</v>
      </c>
      <c r="E36" s="158">
        <f t="shared" ref="E36:M36" si="11">E33/E34</f>
        <v>1.0481229590709322</v>
      </c>
      <c r="F36" s="158">
        <f t="shared" si="11"/>
        <v>1.0516253932403001</v>
      </c>
      <c r="G36" s="158">
        <f t="shared" si="11"/>
        <v>0.98882179497536149</v>
      </c>
      <c r="H36" s="158">
        <f t="shared" si="11"/>
        <v>0.83576383014718325</v>
      </c>
      <c r="I36" s="158">
        <f t="shared" si="11"/>
        <v>1.06221881643348</v>
      </c>
      <c r="J36" s="158">
        <f t="shared" si="11"/>
        <v>1.2189197903828015</v>
      </c>
      <c r="K36" s="158">
        <f t="shared" si="11"/>
        <v>1.0577165713672116</v>
      </c>
      <c r="L36" s="158">
        <f t="shared" si="11"/>
        <v>0.88235683548493871</v>
      </c>
      <c r="M36" s="158">
        <f t="shared" si="11"/>
        <v>1.0782662924851887</v>
      </c>
      <c r="N36" s="159"/>
    </row>
    <row r="37" spans="2:21" s="140" customFormat="1" ht="15.75" thickBot="1" x14ac:dyDescent="0.3">
      <c r="B37" s="160"/>
      <c r="C37" s="161" t="s">
        <v>151</v>
      </c>
      <c r="D37" s="162">
        <f>D34/D35</f>
        <v>1.0799287543137035</v>
      </c>
      <c r="E37" s="162">
        <f t="shared" ref="E37:M37" si="12">E34/E35</f>
        <v>0.98241593902262525</v>
      </c>
      <c r="F37" s="162">
        <f t="shared" si="12"/>
        <v>1.0000403339652322</v>
      </c>
      <c r="G37" s="162">
        <f t="shared" si="12"/>
        <v>0.96082647065672122</v>
      </c>
      <c r="H37" s="162">
        <f t="shared" si="12"/>
        <v>1.0417817152122573</v>
      </c>
      <c r="I37" s="162">
        <f t="shared" si="12"/>
        <v>1.1510926473935807</v>
      </c>
      <c r="J37" s="162">
        <f t="shared" si="12"/>
        <v>0.91845416350683351</v>
      </c>
      <c r="K37" s="162">
        <f t="shared" si="12"/>
        <v>1.1004401642492099</v>
      </c>
      <c r="L37" s="162">
        <f t="shared" si="12"/>
        <v>1.099825251201398</v>
      </c>
      <c r="M37" s="162">
        <f t="shared" si="12"/>
        <v>1.110328909405655</v>
      </c>
      <c r="N37" s="163">
        <f t="shared" ref="N37" si="13">D37+E37+F37+G37+H37+I37+J37+K37+L37+M37</f>
        <v>10.445134348927219</v>
      </c>
    </row>
    <row r="38" spans="2:21" s="140" customFormat="1" ht="16.5" thickTop="1" thickBot="1" x14ac:dyDescent="0.3">
      <c r="B38" s="164"/>
      <c r="C38" s="165" t="s">
        <v>164</v>
      </c>
      <c r="D38" s="166">
        <f>D32/D33</f>
        <v>0.89018620157521589</v>
      </c>
      <c r="E38" s="166">
        <f t="shared" ref="E38:M38" si="14">E32/E33</f>
        <v>0.90522148562861637</v>
      </c>
      <c r="F38" s="166">
        <f t="shared" si="14"/>
        <v>1.0160312955434532</v>
      </c>
      <c r="G38" s="166">
        <f t="shared" si="14"/>
        <v>0.93961909624712792</v>
      </c>
      <c r="H38" s="166">
        <f t="shared" si="14"/>
        <v>1.0717649757769592</v>
      </c>
      <c r="I38" s="166">
        <f t="shared" si="14"/>
        <v>1.0618091270857088</v>
      </c>
      <c r="J38" s="166">
        <f t="shared" si="14"/>
        <v>1.0211130065020149</v>
      </c>
      <c r="K38" s="166">
        <f t="shared" si="14"/>
        <v>1.2671251998680237</v>
      </c>
      <c r="L38" s="166">
        <f t="shared" si="14"/>
        <v>1.0455432172869148</v>
      </c>
      <c r="M38" s="166">
        <f t="shared" si="14"/>
        <v>0.77135145556198181</v>
      </c>
      <c r="N38" s="167">
        <f>SUM(D38:M38)</f>
        <v>9.9897650610760174</v>
      </c>
    </row>
    <row r="39" spans="2:21" ht="16.5" thickTop="1" thickBot="1" x14ac:dyDescent="0.3">
      <c r="B39" s="165"/>
      <c r="C39" s="177" t="s">
        <v>177</v>
      </c>
      <c r="D39" s="166">
        <f>D31/D32</f>
        <v>1.8520590063127595</v>
      </c>
      <c r="E39" s="166">
        <f t="shared" ref="E39:M39" si="15">E31/E32</f>
        <v>2.0092953445643453</v>
      </c>
      <c r="F39" s="166">
        <f t="shared" si="15"/>
        <v>2.2582288992903519</v>
      </c>
      <c r="G39" s="166">
        <f t="shared" si="15"/>
        <v>1.238594447258081</v>
      </c>
      <c r="H39" s="166">
        <f t="shared" si="15"/>
        <v>1.8450787575074601</v>
      </c>
      <c r="I39" s="166">
        <f t="shared" si="15"/>
        <v>1.846297148618143</v>
      </c>
      <c r="J39" s="166">
        <f t="shared" si="15"/>
        <v>1.9151151248093359</v>
      </c>
      <c r="K39" s="166">
        <f t="shared" si="15"/>
        <v>3.2301205784561149</v>
      </c>
      <c r="L39" s="166">
        <f t="shared" si="15"/>
        <v>2.1528525296017222</v>
      </c>
      <c r="M39" s="168">
        <f t="shared" si="15"/>
        <v>6.8404148962759308</v>
      </c>
      <c r="N39" s="197">
        <f>D39+E39+F39+G39+H39+I39+J39+L39+M39</f>
        <v>21.95793615423813</v>
      </c>
      <c r="O39" s="136"/>
      <c r="P39" s="136"/>
      <c r="Q39" s="136"/>
      <c r="R39" s="136"/>
      <c r="S39" s="136"/>
      <c r="T39" s="136"/>
      <c r="U39" s="136"/>
    </row>
    <row r="40" spans="2:21" ht="16.5" thickTop="1" thickBot="1" x14ac:dyDescent="0.3">
      <c r="B40" s="165"/>
      <c r="C40" s="177" t="s">
        <v>180</v>
      </c>
      <c r="D40" s="166">
        <f>D30/D31</f>
        <v>1.1277749324479451</v>
      </c>
      <c r="E40" s="166">
        <f t="shared" ref="E40:M40" si="16">E30/E31</f>
        <v>1.2620097572032785</v>
      </c>
      <c r="F40" s="166">
        <f t="shared" si="16"/>
        <v>0.92265775177601339</v>
      </c>
      <c r="G40" s="166">
        <f t="shared" si="16"/>
        <v>1.15212984948116</v>
      </c>
      <c r="H40" s="166">
        <f t="shared" si="16"/>
        <v>1.2359865700364412</v>
      </c>
      <c r="I40" s="166">
        <f t="shared" si="16"/>
        <v>1.2385061905722865</v>
      </c>
      <c r="J40" s="166">
        <f t="shared" si="16"/>
        <v>1.1499747155499367</v>
      </c>
      <c r="K40" s="166">
        <f t="shared" si="16"/>
        <v>1.2108986959514345</v>
      </c>
      <c r="L40" s="166">
        <f t="shared" si="16"/>
        <v>1.1320333333333332</v>
      </c>
      <c r="M40" s="166">
        <f t="shared" si="16"/>
        <v>0.34327785592926174</v>
      </c>
      <c r="N40" s="197">
        <f>D40+E40+F40+G40+H40+I40+J40+K40+L40+M40</f>
        <v>10.77524965228109</v>
      </c>
      <c r="O40" s="136"/>
      <c r="P40" s="136"/>
      <c r="Q40" s="136"/>
      <c r="R40" s="136"/>
      <c r="S40" s="136"/>
      <c r="T40" s="136"/>
      <c r="U40" s="136"/>
    </row>
    <row r="41" spans="2:21" ht="15.75" thickTop="1" x14ac:dyDescent="0.25">
      <c r="B41" s="171"/>
      <c r="C41" s="193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94"/>
    </row>
    <row r="42" spans="2:21" ht="15.75" thickBot="1" x14ac:dyDescent="0.3">
      <c r="B42" s="170"/>
      <c r="C42" s="171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3"/>
    </row>
    <row r="43" spans="2:21" x14ac:dyDescent="0.25">
      <c r="B43" s="137"/>
      <c r="C43" s="138"/>
      <c r="D43" s="139" t="s">
        <v>90</v>
      </c>
      <c r="E43" s="36" t="s">
        <v>91</v>
      </c>
      <c r="F43" s="36" t="s">
        <v>92</v>
      </c>
      <c r="G43" s="36" t="s">
        <v>93</v>
      </c>
      <c r="H43" s="36" t="s">
        <v>94</v>
      </c>
      <c r="I43" s="36" t="s">
        <v>95</v>
      </c>
      <c r="J43" s="36" t="s">
        <v>96</v>
      </c>
      <c r="K43" s="36" t="s">
        <v>97</v>
      </c>
      <c r="L43" s="36" t="s">
        <v>98</v>
      </c>
      <c r="M43" s="36" t="s">
        <v>99</v>
      </c>
      <c r="N43" s="36" t="s">
        <v>89</v>
      </c>
    </row>
    <row r="44" spans="2:21" x14ac:dyDescent="0.25">
      <c r="B44" s="195"/>
      <c r="C44" s="195">
        <v>2018</v>
      </c>
      <c r="D44" s="196">
        <v>4002.7</v>
      </c>
      <c r="E44" s="196">
        <v>1342.6</v>
      </c>
      <c r="F44" s="259">
        <f>1063.7-1063.7+1253</f>
        <v>1253</v>
      </c>
      <c r="G44" s="196">
        <v>7085.6</v>
      </c>
      <c r="H44" s="259">
        <f>3377.8-3377.8+3390.5</f>
        <v>3390.5</v>
      </c>
      <c r="I44" s="259">
        <f>1395.2-1395.2+1494.2</f>
        <v>1494.2</v>
      </c>
      <c r="J44" s="196">
        <v>809.4</v>
      </c>
      <c r="K44" s="196">
        <v>1382.3</v>
      </c>
      <c r="L44" s="196">
        <v>921.9</v>
      </c>
      <c r="M44" s="196">
        <v>533.6</v>
      </c>
      <c r="N44" s="196">
        <f>D44+E44+F44+G44+H44+I44+J44+K44+L44+M44</f>
        <v>22215.800000000003</v>
      </c>
    </row>
    <row r="45" spans="2:21" x14ac:dyDescent="0.25">
      <c r="B45" s="152"/>
      <c r="C45" s="152">
        <v>2017</v>
      </c>
      <c r="D45" s="153">
        <v>3318.9</v>
      </c>
      <c r="E45" s="153">
        <v>1440</v>
      </c>
      <c r="F45" s="153">
        <v>1052.5</v>
      </c>
      <c r="G45" s="153">
        <v>5708.8</v>
      </c>
      <c r="H45" s="153">
        <v>2858.8</v>
      </c>
      <c r="I45" s="153">
        <v>1041</v>
      </c>
      <c r="J45" s="153">
        <v>1044.3</v>
      </c>
      <c r="K45" s="153">
        <v>1369.8</v>
      </c>
      <c r="L45" s="153">
        <v>1171</v>
      </c>
      <c r="M45" s="153">
        <v>499.9</v>
      </c>
      <c r="N45" s="153">
        <f>SUM(D45:M45)</f>
        <v>19505</v>
      </c>
    </row>
    <row r="46" spans="2:21" s="258" customFormat="1" x14ac:dyDescent="0.25">
      <c r="B46" s="141"/>
      <c r="C46" s="141">
        <v>2016</v>
      </c>
      <c r="D46" s="257">
        <v>3202.8</v>
      </c>
      <c r="E46" s="257">
        <v>1018.6</v>
      </c>
      <c r="F46" s="257">
        <v>722.1</v>
      </c>
      <c r="G46" s="257">
        <v>8050.4</v>
      </c>
      <c r="H46" s="257">
        <v>3506.4</v>
      </c>
      <c r="I46" s="257">
        <v>939.3</v>
      </c>
      <c r="J46" s="257">
        <v>955.5</v>
      </c>
      <c r="K46" s="257">
        <v>1318.7</v>
      </c>
      <c r="L46" s="257">
        <v>908.8</v>
      </c>
      <c r="M46" s="257">
        <v>436.3</v>
      </c>
      <c r="N46" s="257">
        <f>SUM(D46:M46)</f>
        <v>21058.9</v>
      </c>
    </row>
    <row r="47" spans="2:21" ht="15.75" thickBot="1" x14ac:dyDescent="0.3">
      <c r="B47" s="151"/>
      <c r="C47" s="253">
        <v>2015</v>
      </c>
      <c r="D47" s="254">
        <v>4265.8999999999996</v>
      </c>
      <c r="E47" s="254">
        <v>1201.5999999999999</v>
      </c>
      <c r="F47" s="254">
        <v>1183.3</v>
      </c>
      <c r="G47" s="254">
        <v>8270.4</v>
      </c>
      <c r="H47" s="254">
        <v>2555.3000000000002</v>
      </c>
      <c r="I47" s="254">
        <v>854.1</v>
      </c>
      <c r="J47" s="254">
        <v>689.9</v>
      </c>
      <c r="K47" s="254">
        <v>1247.5999999999999</v>
      </c>
      <c r="L47" s="254">
        <v>826.3</v>
      </c>
      <c r="M47" s="254">
        <v>420.8</v>
      </c>
      <c r="N47" s="255">
        <f>SUM(D47:M47)</f>
        <v>21515.199999999997</v>
      </c>
    </row>
    <row r="48" spans="2:21" ht="16.5" thickTop="1" thickBot="1" x14ac:dyDescent="0.3">
      <c r="B48" s="151" t="s">
        <v>149</v>
      </c>
      <c r="C48" s="152">
        <v>2014</v>
      </c>
      <c r="D48" s="153">
        <v>4031.6</v>
      </c>
      <c r="E48" s="153">
        <v>3004.5</v>
      </c>
      <c r="F48" s="153">
        <v>1500.4</v>
      </c>
      <c r="G48" s="153">
        <v>10355</v>
      </c>
      <c r="H48" s="153">
        <v>4642</v>
      </c>
      <c r="I48" s="153">
        <v>1318.3</v>
      </c>
      <c r="J48" s="153">
        <v>771.99</v>
      </c>
      <c r="K48" s="153">
        <v>1396.8</v>
      </c>
      <c r="L48" s="153">
        <v>800.9</v>
      </c>
      <c r="M48" s="153">
        <v>806.03</v>
      </c>
      <c r="N48" s="174">
        <f t="shared" ref="N48:N49" si="17">SUM(D48:M48)</f>
        <v>28627.52</v>
      </c>
    </row>
    <row r="49" spans="2:16" ht="15.75" thickTop="1" x14ac:dyDescent="0.25">
      <c r="B49" s="155"/>
      <c r="C49" s="152">
        <v>2013</v>
      </c>
      <c r="D49" s="153">
        <v>3691.6</v>
      </c>
      <c r="E49" s="153">
        <v>1329.6</v>
      </c>
      <c r="F49" s="153">
        <v>890.8</v>
      </c>
      <c r="G49" s="153">
        <v>6803.4</v>
      </c>
      <c r="H49" s="153">
        <v>1824.3</v>
      </c>
      <c r="I49" s="153">
        <v>1095</v>
      </c>
      <c r="J49" s="153">
        <v>6596.25</v>
      </c>
      <c r="K49" s="153">
        <v>1583.9</v>
      </c>
      <c r="L49" s="153">
        <v>741.4</v>
      </c>
      <c r="M49" s="153">
        <v>276.5</v>
      </c>
      <c r="N49" s="174">
        <f t="shared" si="17"/>
        <v>24832.75</v>
      </c>
    </row>
    <row r="50" spans="2:16" x14ac:dyDescent="0.25">
      <c r="B50" s="156"/>
      <c r="C50" s="157" t="s">
        <v>150</v>
      </c>
      <c r="D50" s="175">
        <f>D47/D48</f>
        <v>1.0581158845123524</v>
      </c>
      <c r="E50" s="158">
        <f t="shared" ref="E50:N51" si="18">E47/E48</f>
        <v>0.39993343318355795</v>
      </c>
      <c r="F50" s="158">
        <f t="shared" si="18"/>
        <v>0.78865635830445202</v>
      </c>
      <c r="G50" s="158">
        <f t="shared" si="18"/>
        <v>0.79868662481892805</v>
      </c>
      <c r="H50" s="158">
        <f t="shared" si="18"/>
        <v>0.55047393364928909</v>
      </c>
      <c r="I50" s="158">
        <f t="shared" si="18"/>
        <v>0.647879845255253</v>
      </c>
      <c r="J50" s="158">
        <f t="shared" si="18"/>
        <v>0.89366442570499616</v>
      </c>
      <c r="K50" s="158">
        <f t="shared" si="18"/>
        <v>0.89318442153493693</v>
      </c>
      <c r="L50" s="158">
        <f t="shared" si="18"/>
        <v>1.0317143213884379</v>
      </c>
      <c r="M50" s="158">
        <f t="shared" si="18"/>
        <v>0.52206493554830469</v>
      </c>
      <c r="N50" s="159"/>
    </row>
    <row r="51" spans="2:16" ht="15.75" thickBot="1" x14ac:dyDescent="0.3">
      <c r="B51" s="160"/>
      <c r="C51" s="161" t="s">
        <v>151</v>
      </c>
      <c r="D51" s="162">
        <f>D48/D49</f>
        <v>1.092100986022321</v>
      </c>
      <c r="E51" s="162">
        <f t="shared" si="18"/>
        <v>2.2597021660649821</v>
      </c>
      <c r="F51" s="162">
        <f t="shared" si="18"/>
        <v>1.6843286933093851</v>
      </c>
      <c r="G51" s="162">
        <f t="shared" si="18"/>
        <v>1.5220331010965107</v>
      </c>
      <c r="H51" s="162">
        <f t="shared" si="18"/>
        <v>2.5445376308721155</v>
      </c>
      <c r="I51" s="162">
        <f t="shared" si="18"/>
        <v>1.2039269406392694</v>
      </c>
      <c r="J51" s="162">
        <f t="shared" si="18"/>
        <v>0.11703467879476975</v>
      </c>
      <c r="K51" s="162">
        <f t="shared" si="18"/>
        <v>0.88187385567270649</v>
      </c>
      <c r="L51" s="162">
        <f t="shared" si="18"/>
        <v>1.0802535743188562</v>
      </c>
      <c r="M51" s="162">
        <f t="shared" si="18"/>
        <v>2.9151175406871608</v>
      </c>
      <c r="N51" s="163">
        <f t="shared" si="18"/>
        <v>1.1528131197712699</v>
      </c>
    </row>
    <row r="52" spans="2:16" ht="16.5" thickTop="1" thickBot="1" x14ac:dyDescent="0.3">
      <c r="B52" s="165"/>
      <c r="C52" s="165" t="s">
        <v>164</v>
      </c>
      <c r="D52" s="166">
        <f t="shared" ref="D52:M52" si="19">D46/D47</f>
        <v>0.75079115778616479</v>
      </c>
      <c r="E52" s="166">
        <f t="shared" si="19"/>
        <v>0.84770306258322248</v>
      </c>
      <c r="F52" s="166">
        <f t="shared" si="19"/>
        <v>0.61024254204343786</v>
      </c>
      <c r="G52" s="166">
        <f t="shared" si="19"/>
        <v>0.97339911007931901</v>
      </c>
      <c r="H52" s="166">
        <f t="shared" si="19"/>
        <v>1.3722067858959808</v>
      </c>
      <c r="I52" s="166">
        <f t="shared" si="19"/>
        <v>1.0997541271513873</v>
      </c>
      <c r="J52" s="166">
        <f t="shared" si="19"/>
        <v>1.3849833309175243</v>
      </c>
      <c r="K52" s="166">
        <f t="shared" si="19"/>
        <v>1.0569894196857967</v>
      </c>
      <c r="L52" s="166">
        <f t="shared" si="19"/>
        <v>1.099842672152971</v>
      </c>
      <c r="M52" s="166">
        <f t="shared" si="19"/>
        <v>1.0368346007604563</v>
      </c>
      <c r="N52" s="176">
        <f>SUM(D52:M52)</f>
        <v>10.232746809056259</v>
      </c>
    </row>
    <row r="53" spans="2:16" ht="16.5" thickTop="1" thickBot="1" x14ac:dyDescent="0.3">
      <c r="B53" s="165"/>
      <c r="C53" s="165" t="s">
        <v>177</v>
      </c>
      <c r="D53" s="166">
        <f>D45/D46</f>
        <v>1.0362495316597977</v>
      </c>
      <c r="E53" s="166">
        <f t="shared" ref="E53:M53" si="20">E45/E46</f>
        <v>1.4137050854113489</v>
      </c>
      <c r="F53" s="166">
        <f t="shared" si="20"/>
        <v>1.4575543553524442</v>
      </c>
      <c r="G53" s="166">
        <f t="shared" si="20"/>
        <v>0.70913246546755448</v>
      </c>
      <c r="H53" s="166">
        <f t="shared" si="20"/>
        <v>0.81530914898471374</v>
      </c>
      <c r="I53" s="166">
        <f t="shared" si="20"/>
        <v>1.1082721175343342</v>
      </c>
      <c r="J53" s="166">
        <f t="shared" si="20"/>
        <v>1.0929356357927786</v>
      </c>
      <c r="K53" s="166">
        <f t="shared" si="20"/>
        <v>1.0387502843709713</v>
      </c>
      <c r="L53" s="166">
        <f t="shared" si="20"/>
        <v>1.288512323943662</v>
      </c>
      <c r="M53" s="166">
        <f t="shared" si="20"/>
        <v>1.1457712583085033</v>
      </c>
      <c r="N53" s="166">
        <f>SUM(D53:M53)</f>
        <v>11.106192206826108</v>
      </c>
    </row>
    <row r="54" spans="2:16" ht="16.5" thickTop="1" thickBot="1" x14ac:dyDescent="0.3">
      <c r="B54" s="165"/>
      <c r="C54" s="165" t="s">
        <v>180</v>
      </c>
      <c r="D54" s="166">
        <f>D44/D45</f>
        <v>1.2060321190755972</v>
      </c>
      <c r="E54" s="166">
        <f t="shared" ref="E54:M54" si="21">E44/E45</f>
        <v>0.93236111111111108</v>
      </c>
      <c r="F54" s="166">
        <f t="shared" si="21"/>
        <v>1.1904988123515439</v>
      </c>
      <c r="G54" s="166">
        <f t="shared" si="21"/>
        <v>1.2411715246636772</v>
      </c>
      <c r="H54" s="166">
        <f t="shared" si="21"/>
        <v>1.1859871274660696</v>
      </c>
      <c r="I54" s="166">
        <f t="shared" si="21"/>
        <v>1.4353506243996157</v>
      </c>
      <c r="J54" s="166">
        <f t="shared" si="21"/>
        <v>0.77506463659867852</v>
      </c>
      <c r="K54" s="166">
        <f t="shared" si="21"/>
        <v>1.0091254197693094</v>
      </c>
      <c r="L54" s="166">
        <f t="shared" si="21"/>
        <v>0.78727583262169087</v>
      </c>
      <c r="M54" s="166">
        <f t="shared" si="21"/>
        <v>1.0674134826965394</v>
      </c>
      <c r="N54" s="166">
        <f>D54+E54+F54+G54+H54+I54+J54+K54+L54+M54</f>
        <v>10.830280690753833</v>
      </c>
      <c r="P54" s="166"/>
    </row>
    <row r="55" spans="2:16" ht="15.75" thickTop="1" x14ac:dyDescent="0.25">
      <c r="B55" s="171"/>
      <c r="C55" s="171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</row>
    <row r="56" spans="2:16" x14ac:dyDescent="0.25">
      <c r="B56" s="40"/>
      <c r="C56" s="40"/>
      <c r="D56" s="41"/>
      <c r="E56" s="41"/>
      <c r="F56" s="42"/>
      <c r="G56" s="42"/>
      <c r="H56" s="42"/>
      <c r="I56" s="42"/>
      <c r="J56" s="42"/>
      <c r="K56" s="42"/>
      <c r="L56" s="42"/>
      <c r="M56" s="43"/>
      <c r="N56" s="42"/>
    </row>
    <row r="57" spans="2:16" x14ac:dyDescent="0.25">
      <c r="B57" s="285" t="s">
        <v>172</v>
      </c>
      <c r="C57" s="284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</row>
    <row r="58" spans="2:16" ht="15.75" thickBot="1" x14ac:dyDescent="0.3">
      <c r="B58" s="192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</row>
    <row r="59" spans="2:16" ht="15.75" thickBot="1" x14ac:dyDescent="0.3">
      <c r="B59" s="66"/>
      <c r="C59" s="67"/>
      <c r="D59" s="30" t="s">
        <v>90</v>
      </c>
      <c r="E59" s="31" t="s">
        <v>91</v>
      </c>
      <c r="F59" s="31" t="s">
        <v>92</v>
      </c>
      <c r="G59" s="31" t="s">
        <v>93</v>
      </c>
      <c r="H59" s="31" t="s">
        <v>94</v>
      </c>
      <c r="I59" s="31" t="s">
        <v>95</v>
      </c>
      <c r="J59" s="31" t="s">
        <v>96</v>
      </c>
      <c r="K59" s="31" t="s">
        <v>97</v>
      </c>
      <c r="L59" s="31" t="s">
        <v>98</v>
      </c>
      <c r="M59" s="68" t="s">
        <v>99</v>
      </c>
      <c r="N59" s="69" t="s">
        <v>89</v>
      </c>
    </row>
    <row r="60" spans="2:16" ht="30.75" thickTop="1" x14ac:dyDescent="0.25">
      <c r="B60" s="65" t="s">
        <v>181</v>
      </c>
      <c r="C60" s="51"/>
      <c r="D60" s="205">
        <v>0</v>
      </c>
      <c r="E60" s="205">
        <v>708127</v>
      </c>
      <c r="F60" s="205">
        <v>0</v>
      </c>
      <c r="G60" s="205">
        <v>0</v>
      </c>
      <c r="H60" s="205">
        <v>0</v>
      </c>
      <c r="I60" s="205">
        <v>0</v>
      </c>
      <c r="J60" s="205">
        <v>0</v>
      </c>
      <c r="K60" s="205">
        <f>163368.65+204206</f>
        <v>367574.65</v>
      </c>
      <c r="L60" s="205">
        <v>0</v>
      </c>
      <c r="M60" s="205">
        <v>0</v>
      </c>
      <c r="N60" s="206">
        <f>SUM(D60:M60)</f>
        <v>1075701.6499999999</v>
      </c>
    </row>
    <row r="61" spans="2:16" x14ac:dyDescent="0.25">
      <c r="B61" s="47" t="s">
        <v>153</v>
      </c>
      <c r="C61" s="29"/>
      <c r="D61" s="202">
        <v>69512986.469999999</v>
      </c>
      <c r="E61" s="202">
        <v>65863078.020000003</v>
      </c>
      <c r="F61" s="203">
        <v>36509203.130000003</v>
      </c>
      <c r="G61" s="202">
        <v>227986863.63999999</v>
      </c>
      <c r="H61" s="202">
        <v>82386614.790000007</v>
      </c>
      <c r="I61" s="202">
        <v>76319753.069999993</v>
      </c>
      <c r="J61" s="202">
        <v>57160704.43</v>
      </c>
      <c r="K61" s="202">
        <v>71067983.969999999</v>
      </c>
      <c r="L61" s="202">
        <v>29575382.059999999</v>
      </c>
      <c r="M61" s="202">
        <v>33321362.59</v>
      </c>
      <c r="N61" s="204">
        <f>SUM(D61:M61)</f>
        <v>749703932.16999996</v>
      </c>
    </row>
    <row r="62" spans="2:16" ht="15.75" thickBot="1" x14ac:dyDescent="0.3">
      <c r="B62" s="38" t="s">
        <v>154</v>
      </c>
      <c r="C62" s="39"/>
      <c r="D62" s="50">
        <f>D60/D61</f>
        <v>0</v>
      </c>
      <c r="E62" s="50">
        <f t="shared" ref="E62:N62" si="22">E60/E61</f>
        <v>1.0751501771371358E-2</v>
      </c>
      <c r="F62" s="50">
        <f t="shared" si="22"/>
        <v>0</v>
      </c>
      <c r="G62" s="50">
        <f t="shared" si="22"/>
        <v>0</v>
      </c>
      <c r="H62" s="50">
        <f t="shared" si="22"/>
        <v>0</v>
      </c>
      <c r="I62" s="50">
        <f t="shared" si="22"/>
        <v>0</v>
      </c>
      <c r="J62" s="50">
        <f t="shared" si="22"/>
        <v>0</v>
      </c>
      <c r="K62" s="50">
        <f t="shared" si="22"/>
        <v>5.1721553006929908E-3</v>
      </c>
      <c r="L62" s="50">
        <f t="shared" si="22"/>
        <v>0</v>
      </c>
      <c r="M62" s="50">
        <f t="shared" si="22"/>
        <v>0</v>
      </c>
      <c r="N62" s="50">
        <f t="shared" si="22"/>
        <v>1.4348352780895884E-3</v>
      </c>
    </row>
    <row r="63" spans="2:16" ht="15.75" thickTop="1" x14ac:dyDescent="0.25">
      <c r="B63" s="101"/>
      <c r="C63" s="102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</row>
    <row r="64" spans="2:16" ht="15.75" thickBot="1" x14ac:dyDescent="0.3">
      <c r="B64" s="198"/>
      <c r="C64" s="199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1"/>
    </row>
    <row r="65" spans="2:14" ht="30.75" thickTop="1" x14ac:dyDescent="0.25">
      <c r="B65" s="65" t="s">
        <v>175</v>
      </c>
      <c r="C65" s="51"/>
      <c r="D65" s="75">
        <v>0</v>
      </c>
      <c r="E65" s="75">
        <v>40210.68</v>
      </c>
      <c r="F65" s="75">
        <v>261626.7</v>
      </c>
      <c r="G65" s="75">
        <v>0</v>
      </c>
      <c r="H65" s="75">
        <f>304567.04+963</f>
        <v>305530.03999999998</v>
      </c>
      <c r="I65" s="75">
        <v>15588</v>
      </c>
      <c r="J65" s="75">
        <v>0</v>
      </c>
      <c r="K65" s="75">
        <v>0</v>
      </c>
      <c r="L65" s="75">
        <v>0</v>
      </c>
      <c r="M65" s="75">
        <v>0</v>
      </c>
      <c r="N65" s="76">
        <f>SUM(D65:M65)</f>
        <v>622955.41999999993</v>
      </c>
    </row>
    <row r="66" spans="2:14" x14ac:dyDescent="0.25">
      <c r="B66" s="47" t="s">
        <v>153</v>
      </c>
      <c r="C66" s="29"/>
      <c r="D66" s="77">
        <v>52914577.109999999</v>
      </c>
      <c r="E66" s="77">
        <v>50064493.950000003</v>
      </c>
      <c r="F66" s="78">
        <v>23714928.640000001</v>
      </c>
      <c r="G66" s="77">
        <v>131889897.04000001</v>
      </c>
      <c r="H66" s="77">
        <v>71700075.930000007</v>
      </c>
      <c r="I66" s="77">
        <v>56018065.990000002</v>
      </c>
      <c r="J66" s="77">
        <v>45429060.600000001</v>
      </c>
      <c r="K66" s="77">
        <v>56859032.25</v>
      </c>
      <c r="L66" s="77">
        <v>22565017.239999998</v>
      </c>
      <c r="M66" s="77">
        <v>40531144.289999999</v>
      </c>
      <c r="N66" s="79">
        <f>SUM(D66:M66)</f>
        <v>551686293.04000008</v>
      </c>
    </row>
    <row r="67" spans="2:14" ht="15.75" thickBot="1" x14ac:dyDescent="0.3">
      <c r="B67" s="38" t="s">
        <v>154</v>
      </c>
      <c r="C67" s="39"/>
      <c r="D67" s="50">
        <f>D65/D66</f>
        <v>0</v>
      </c>
      <c r="E67" s="50">
        <f t="shared" ref="E67:N67" si="23">E65/E66</f>
        <v>8.0317759808296236E-4</v>
      </c>
      <c r="F67" s="50">
        <f t="shared" si="23"/>
        <v>1.1032152108554689E-2</v>
      </c>
      <c r="G67" s="50">
        <f t="shared" si="23"/>
        <v>0</v>
      </c>
      <c r="H67" s="50">
        <f t="shared" si="23"/>
        <v>4.261223381385057E-3</v>
      </c>
      <c r="I67" s="50">
        <f t="shared" si="23"/>
        <v>2.7826737186504571E-4</v>
      </c>
      <c r="J67" s="50">
        <f t="shared" si="23"/>
        <v>0</v>
      </c>
      <c r="K67" s="50">
        <f t="shared" si="23"/>
        <v>0</v>
      </c>
      <c r="L67" s="50">
        <f t="shared" si="23"/>
        <v>0</v>
      </c>
      <c r="M67" s="50">
        <f t="shared" si="23"/>
        <v>0</v>
      </c>
      <c r="N67" s="50">
        <f t="shared" si="23"/>
        <v>1.1291841538554094E-3</v>
      </c>
    </row>
    <row r="68" spans="2:14" ht="16.5" thickTop="1" thickBot="1" x14ac:dyDescent="0.3">
      <c r="B68" s="101"/>
      <c r="C68" s="102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</row>
    <row r="69" spans="2:14" ht="15.75" thickBot="1" x14ac:dyDescent="0.3">
      <c r="B69" s="66"/>
      <c r="C69" s="67"/>
      <c r="D69" s="30" t="s">
        <v>90</v>
      </c>
      <c r="E69" s="31" t="s">
        <v>91</v>
      </c>
      <c r="F69" s="31" t="s">
        <v>92</v>
      </c>
      <c r="G69" s="31" t="s">
        <v>93</v>
      </c>
      <c r="H69" s="31" t="s">
        <v>94</v>
      </c>
      <c r="I69" s="31" t="s">
        <v>95</v>
      </c>
      <c r="J69" s="31" t="s">
        <v>96</v>
      </c>
      <c r="K69" s="31" t="s">
        <v>97</v>
      </c>
      <c r="L69" s="31" t="s">
        <v>98</v>
      </c>
      <c r="M69" s="68" t="s">
        <v>99</v>
      </c>
      <c r="N69" s="69" t="s">
        <v>89</v>
      </c>
    </row>
    <row r="70" spans="2:14" ht="45.75" customHeight="1" thickTop="1" x14ac:dyDescent="0.25">
      <c r="B70" s="65" t="s">
        <v>162</v>
      </c>
      <c r="C70" s="51"/>
      <c r="D70" s="75">
        <v>0</v>
      </c>
      <c r="E70" s="75">
        <v>29380</v>
      </c>
      <c r="F70" s="75">
        <v>0</v>
      </c>
      <c r="G70" s="75">
        <v>1495650</v>
      </c>
      <c r="H70" s="75">
        <v>1879460</v>
      </c>
      <c r="I70" s="75">
        <v>951480</v>
      </c>
      <c r="J70" s="75">
        <v>0</v>
      </c>
      <c r="K70" s="75">
        <v>61360</v>
      </c>
      <c r="L70" s="75">
        <v>0</v>
      </c>
      <c r="M70" s="75">
        <v>0</v>
      </c>
      <c r="N70" s="76">
        <f>SUM(D70:M70)</f>
        <v>4417330</v>
      </c>
    </row>
    <row r="71" spans="2:14" x14ac:dyDescent="0.25">
      <c r="B71" s="47" t="s">
        <v>153</v>
      </c>
      <c r="C71" s="29"/>
      <c r="D71" s="77">
        <v>82654527.400000006</v>
      </c>
      <c r="E71" s="77">
        <v>71840891.700000003</v>
      </c>
      <c r="F71" s="78">
        <v>86020155.019999996</v>
      </c>
      <c r="G71" s="77">
        <v>272857427.06999999</v>
      </c>
      <c r="H71" s="77">
        <v>63826819.549999997</v>
      </c>
      <c r="I71" s="77">
        <v>84993100.109999999</v>
      </c>
      <c r="J71" s="77">
        <v>84050642.950000003</v>
      </c>
      <c r="K71" s="77">
        <v>50613622.869999997</v>
      </c>
      <c r="L71" s="77">
        <v>24115424.84</v>
      </c>
      <c r="M71" s="77">
        <v>33017168.210000001</v>
      </c>
      <c r="N71" s="79">
        <f>SUM(D71:M71)</f>
        <v>853989779.72000015</v>
      </c>
    </row>
    <row r="72" spans="2:14" ht="15.75" thickBot="1" x14ac:dyDescent="0.3">
      <c r="B72" s="38" t="s">
        <v>154</v>
      </c>
      <c r="C72" s="39"/>
      <c r="D72" s="50">
        <f>D70/D71</f>
        <v>0</v>
      </c>
      <c r="E72" s="50">
        <f t="shared" ref="E72:N72" si="24">E70/E71</f>
        <v>4.0895928912864537E-4</v>
      </c>
      <c r="F72" s="50">
        <f t="shared" si="24"/>
        <v>0</v>
      </c>
      <c r="G72" s="50">
        <f t="shared" si="24"/>
        <v>5.4814340810166026E-3</v>
      </c>
      <c r="H72" s="50">
        <f t="shared" si="24"/>
        <v>2.9446242398584312E-2</v>
      </c>
      <c r="I72" s="50">
        <f t="shared" si="24"/>
        <v>1.1194791092083628E-2</v>
      </c>
      <c r="J72" s="50">
        <f t="shared" si="24"/>
        <v>0</v>
      </c>
      <c r="K72" s="50">
        <f t="shared" si="24"/>
        <v>1.2123218319621545E-3</v>
      </c>
      <c r="L72" s="50">
        <f t="shared" si="24"/>
        <v>0</v>
      </c>
      <c r="M72" s="50">
        <f t="shared" si="24"/>
        <v>0</v>
      </c>
      <c r="N72" s="50">
        <f t="shared" si="24"/>
        <v>5.1725794674595772E-3</v>
      </c>
    </row>
    <row r="73" spans="2:14" ht="15.75" thickTop="1" x14ac:dyDescent="0.25"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2:14" ht="15.75" thickBot="1" x14ac:dyDescent="0.3"/>
    <row r="75" spans="2:14" ht="15.75" thickBot="1" x14ac:dyDescent="0.3">
      <c r="B75" s="35"/>
      <c r="C75" s="35"/>
      <c r="D75" s="30" t="s">
        <v>90</v>
      </c>
      <c r="E75" s="31" t="s">
        <v>91</v>
      </c>
      <c r="F75" s="31" t="s">
        <v>92</v>
      </c>
      <c r="G75" s="31" t="s">
        <v>93</v>
      </c>
      <c r="H75" s="31" t="s">
        <v>94</v>
      </c>
      <c r="I75" s="31" t="s">
        <v>95</v>
      </c>
      <c r="J75" s="31" t="s">
        <v>96</v>
      </c>
      <c r="K75" s="31" t="s">
        <v>97</v>
      </c>
      <c r="L75" s="31" t="s">
        <v>98</v>
      </c>
      <c r="M75" s="31" t="s">
        <v>99</v>
      </c>
      <c r="N75" s="36" t="s">
        <v>89</v>
      </c>
    </row>
    <row r="76" spans="2:14" ht="30.75" thickTop="1" x14ac:dyDescent="0.25">
      <c r="B76" s="44" t="s">
        <v>152</v>
      </c>
      <c r="C76" s="37"/>
      <c r="D76" s="45">
        <v>445.5</v>
      </c>
      <c r="E76" s="45">
        <f>1066.7</f>
        <v>1066.7</v>
      </c>
      <c r="F76" s="45">
        <v>49.4</v>
      </c>
      <c r="G76" s="45"/>
      <c r="H76" s="45">
        <v>1102.5</v>
      </c>
      <c r="I76" s="45">
        <v>783.9</v>
      </c>
      <c r="J76" s="45">
        <v>894.7</v>
      </c>
      <c r="K76" s="45"/>
      <c r="L76" s="45">
        <v>301.3</v>
      </c>
      <c r="M76" s="45"/>
      <c r="N76" s="46">
        <f>SUM(D76:M76)</f>
        <v>4644.0000000000009</v>
      </c>
    </row>
    <row r="77" spans="2:14" x14ac:dyDescent="0.25">
      <c r="B77" s="47" t="s">
        <v>153</v>
      </c>
      <c r="C77" s="29"/>
      <c r="D77" s="48">
        <v>63239</v>
      </c>
      <c r="E77" s="48">
        <v>55542.1</v>
      </c>
      <c r="F77" s="49">
        <v>37587.4</v>
      </c>
      <c r="G77" s="48">
        <v>296680.2</v>
      </c>
      <c r="H77" s="48">
        <v>77907.100000000006</v>
      </c>
      <c r="I77" s="48">
        <v>49135</v>
      </c>
      <c r="J77" s="48">
        <v>49417</v>
      </c>
      <c r="K77" s="48">
        <v>53100.6</v>
      </c>
      <c r="L77" s="48">
        <v>21924.5</v>
      </c>
      <c r="M77" s="48">
        <v>30340.2</v>
      </c>
      <c r="N77" s="46">
        <f>SUM(D77:M77)</f>
        <v>734873.1</v>
      </c>
    </row>
    <row r="78" spans="2:14" ht="18.75" customHeight="1" thickBot="1" x14ac:dyDescent="0.3">
      <c r="B78" s="38" t="s">
        <v>154</v>
      </c>
      <c r="C78" s="39"/>
      <c r="D78" s="50">
        <f>D76/D77</f>
        <v>7.0447034266829011E-3</v>
      </c>
      <c r="E78" s="50">
        <f t="shared" ref="E78:N78" si="25">E76/E77</f>
        <v>1.9205251511916186E-2</v>
      </c>
      <c r="F78" s="50">
        <f t="shared" si="25"/>
        <v>1.3142702075695579E-3</v>
      </c>
      <c r="G78" s="50">
        <f t="shared" si="25"/>
        <v>0</v>
      </c>
      <c r="H78" s="50">
        <f t="shared" si="25"/>
        <v>1.415147014842036E-2</v>
      </c>
      <c r="I78" s="50">
        <f t="shared" si="25"/>
        <v>1.5954004273939146E-2</v>
      </c>
      <c r="J78" s="50">
        <f t="shared" si="25"/>
        <v>1.8105105530485461E-2</v>
      </c>
      <c r="K78" s="50">
        <f t="shared" si="25"/>
        <v>0</v>
      </c>
      <c r="L78" s="50">
        <f t="shared" si="25"/>
        <v>1.3742616707336543E-2</v>
      </c>
      <c r="M78" s="50">
        <f t="shared" si="25"/>
        <v>0</v>
      </c>
      <c r="N78" s="50">
        <f t="shared" si="25"/>
        <v>6.3194584207804053E-3</v>
      </c>
    </row>
    <row r="79" spans="2:14" ht="15.75" thickTop="1" x14ac:dyDescent="0.25">
      <c r="B79" s="51"/>
      <c r="C79" s="51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3"/>
    </row>
    <row r="80" spans="2:14" ht="30" x14ac:dyDescent="0.25">
      <c r="B80" s="54" t="s">
        <v>155</v>
      </c>
      <c r="C80" s="29"/>
      <c r="D80" s="33">
        <v>0</v>
      </c>
      <c r="E80" s="33">
        <v>0</v>
      </c>
      <c r="F80" s="33">
        <v>402.3</v>
      </c>
      <c r="G80" s="33">
        <v>1648</v>
      </c>
      <c r="H80" s="33">
        <v>3136.8</v>
      </c>
      <c r="I80" s="33">
        <v>1044.5</v>
      </c>
      <c r="J80" s="33">
        <v>0</v>
      </c>
      <c r="K80" s="33">
        <v>362.1</v>
      </c>
      <c r="L80" s="33">
        <v>0</v>
      </c>
      <c r="M80" s="33">
        <v>0</v>
      </c>
      <c r="N80" s="33">
        <f>SUM(D80:M80)</f>
        <v>6593.7000000000007</v>
      </c>
    </row>
    <row r="81" spans="2:14" x14ac:dyDescent="0.25">
      <c r="B81" s="29" t="s">
        <v>153</v>
      </c>
      <c r="C81" s="29"/>
      <c r="D81" s="33">
        <v>56650.6</v>
      </c>
      <c r="E81" s="33">
        <v>53063.8</v>
      </c>
      <c r="F81" s="33">
        <v>30807.200000000001</v>
      </c>
      <c r="G81" s="33">
        <v>379124</v>
      </c>
      <c r="H81" s="33">
        <v>87770.7</v>
      </c>
      <c r="I81" s="33">
        <v>44520.2</v>
      </c>
      <c r="J81" s="33">
        <v>65798.100000000006</v>
      </c>
      <c r="K81" s="33">
        <v>53066.7</v>
      </c>
      <c r="L81" s="33">
        <v>23053.4</v>
      </c>
      <c r="M81" s="33">
        <v>58748.1</v>
      </c>
      <c r="N81" s="33">
        <f>SUM(D81:M81)</f>
        <v>852602.79999999981</v>
      </c>
    </row>
    <row r="82" spans="2:14" x14ac:dyDescent="0.25">
      <c r="B82" s="29" t="s">
        <v>154</v>
      </c>
      <c r="C82" s="29"/>
      <c r="D82" s="55">
        <f>D80/D81</f>
        <v>0</v>
      </c>
      <c r="E82" s="55">
        <f t="shared" ref="E82:N82" si="26">E80/E81</f>
        <v>0</v>
      </c>
      <c r="F82" s="55">
        <f t="shared" si="26"/>
        <v>1.3058635643615778E-2</v>
      </c>
      <c r="G82" s="55">
        <f t="shared" si="26"/>
        <v>4.3468627678543165E-3</v>
      </c>
      <c r="H82" s="55">
        <f t="shared" si="26"/>
        <v>3.5738577908117401E-2</v>
      </c>
      <c r="I82" s="55">
        <f t="shared" si="26"/>
        <v>2.346126028184959E-2</v>
      </c>
      <c r="J82" s="55">
        <f t="shared" si="26"/>
        <v>0</v>
      </c>
      <c r="K82" s="55">
        <f t="shared" si="26"/>
        <v>6.823488176200895E-3</v>
      </c>
      <c r="L82" s="55">
        <f t="shared" si="26"/>
        <v>0</v>
      </c>
      <c r="M82" s="55">
        <f t="shared" si="26"/>
        <v>0</v>
      </c>
      <c r="N82" s="55">
        <f t="shared" si="26"/>
        <v>7.7336128851559043E-3</v>
      </c>
    </row>
    <row r="84" spans="2:14" ht="30.75" customHeight="1" x14ac:dyDescent="0.25">
      <c r="B84" s="284" t="s">
        <v>156</v>
      </c>
      <c r="C84" s="284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</row>
    <row r="85" spans="2:14" ht="15.75" thickBot="1" x14ac:dyDescent="0.3">
      <c r="B85" s="191"/>
      <c r="C85" s="191"/>
      <c r="D85" s="191"/>
      <c r="E85" s="191"/>
      <c r="F85" s="191"/>
      <c r="G85" s="191"/>
      <c r="H85" s="191"/>
      <c r="I85" s="191"/>
      <c r="J85" s="191"/>
      <c r="K85" s="191"/>
      <c r="L85" s="191"/>
      <c r="M85" s="191"/>
      <c r="N85" s="191"/>
    </row>
    <row r="86" spans="2:14" ht="15.75" thickBot="1" x14ac:dyDescent="0.3">
      <c r="B86" s="35"/>
      <c r="C86" s="35"/>
      <c r="D86" s="30" t="s">
        <v>90</v>
      </c>
      <c r="E86" s="31" t="s">
        <v>91</v>
      </c>
      <c r="F86" s="31" t="s">
        <v>92</v>
      </c>
      <c r="G86" s="31" t="s">
        <v>93</v>
      </c>
      <c r="H86" s="31" t="s">
        <v>94</v>
      </c>
      <c r="I86" s="31" t="s">
        <v>95</v>
      </c>
      <c r="J86" s="31" t="s">
        <v>96</v>
      </c>
      <c r="K86" s="31" t="s">
        <v>97</v>
      </c>
      <c r="L86" s="31" t="s">
        <v>98</v>
      </c>
      <c r="M86" s="31" t="s">
        <v>99</v>
      </c>
      <c r="N86" s="36" t="s">
        <v>89</v>
      </c>
    </row>
    <row r="87" spans="2:14" ht="16.5" thickTop="1" thickBot="1" x14ac:dyDescent="0.3">
      <c r="B87" s="97" t="s">
        <v>182</v>
      </c>
      <c r="C87" s="3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8"/>
    </row>
    <row r="88" spans="2:14" ht="15.75" thickTop="1" x14ac:dyDescent="0.25">
      <c r="B88" s="108" t="s">
        <v>153</v>
      </c>
      <c r="C88" s="104"/>
      <c r="D88" s="103">
        <v>69512986.469999999</v>
      </c>
      <c r="E88" s="105">
        <v>65863078.020000003</v>
      </c>
      <c r="F88" s="106">
        <v>36509203.130000003</v>
      </c>
      <c r="G88" s="105">
        <v>227986863.63999999</v>
      </c>
      <c r="H88" s="105">
        <v>82386614.790000007</v>
      </c>
      <c r="I88" s="105">
        <v>76319753.069999993</v>
      </c>
      <c r="J88" s="105">
        <v>57160704.43</v>
      </c>
      <c r="K88" s="105">
        <v>71067983.969999999</v>
      </c>
      <c r="L88" s="105">
        <v>29575382.059999999</v>
      </c>
      <c r="M88" s="105">
        <v>33321362.59</v>
      </c>
      <c r="N88" s="107">
        <f>SUM(D88:M88)</f>
        <v>749703932.16999996</v>
      </c>
    </row>
    <row r="89" spans="2:14" x14ac:dyDescent="0.25">
      <c r="B89" s="47" t="s">
        <v>158</v>
      </c>
      <c r="C89" s="29"/>
      <c r="D89" s="122">
        <v>19112607.48</v>
      </c>
      <c r="E89" s="122">
        <v>58748116.299999997</v>
      </c>
      <c r="F89" s="122">
        <v>11000</v>
      </c>
      <c r="G89" s="122">
        <v>227986863.63999999</v>
      </c>
      <c r="H89" s="122">
        <v>7419789.29</v>
      </c>
      <c r="I89" s="122">
        <v>0</v>
      </c>
      <c r="J89" s="122">
        <v>14186731.5</v>
      </c>
      <c r="K89" s="122">
        <v>49036988.659999996</v>
      </c>
      <c r="L89" s="122">
        <v>6147993.0300000003</v>
      </c>
      <c r="M89" s="122">
        <v>31148636.57</v>
      </c>
      <c r="N89" s="46">
        <f>SUM(D89:M89)</f>
        <v>413798726.46999997</v>
      </c>
    </row>
    <row r="90" spans="2:14" x14ac:dyDescent="0.25">
      <c r="B90" s="47" t="s">
        <v>159</v>
      </c>
      <c r="C90" s="29"/>
      <c r="D90" s="122">
        <v>50400378.990000002</v>
      </c>
      <c r="E90" s="122">
        <v>7114961.7199999997</v>
      </c>
      <c r="F90" s="122">
        <v>36498203.130000003</v>
      </c>
      <c r="G90" s="48">
        <v>0</v>
      </c>
      <c r="H90" s="122">
        <v>74966825.5</v>
      </c>
      <c r="I90" s="122">
        <v>76319753.069999993</v>
      </c>
      <c r="J90" s="122">
        <v>42973972.93</v>
      </c>
      <c r="K90" s="122">
        <v>22030995.309999999</v>
      </c>
      <c r="L90" s="122">
        <v>23427389.030000001</v>
      </c>
      <c r="M90" s="122">
        <v>2172726.02</v>
      </c>
      <c r="N90" s="46">
        <f>SUM(D90:M90)</f>
        <v>335905205.69999993</v>
      </c>
    </row>
    <row r="91" spans="2:14" ht="15.75" thickBot="1" x14ac:dyDescent="0.3">
      <c r="B91" s="38" t="s">
        <v>160</v>
      </c>
      <c r="C91" s="39"/>
      <c r="D91" s="50">
        <f>D90/D88</f>
        <v>0.72504982952719921</v>
      </c>
      <c r="E91" s="50">
        <f t="shared" ref="E91:F91" si="27">E90/E88</f>
        <v>0.10802655955191569</v>
      </c>
      <c r="F91" s="50">
        <f t="shared" si="27"/>
        <v>0.99969870610539402</v>
      </c>
      <c r="G91" s="50">
        <f>G90/G88</f>
        <v>0</v>
      </c>
      <c r="H91" s="50">
        <f t="shared" ref="H91:J91" si="28">H90/H88</f>
        <v>0.90993938385607009</v>
      </c>
      <c r="I91" s="50">
        <f t="shared" si="28"/>
        <v>1</v>
      </c>
      <c r="J91" s="50">
        <f t="shared" si="28"/>
        <v>0.75180971540731589</v>
      </c>
      <c r="K91" s="50">
        <f>K90/K88</f>
        <v>0.30999887824734079</v>
      </c>
      <c r="L91" s="50">
        <f t="shared" ref="L91:M91" si="29">L90/L88</f>
        <v>0.79212464550660833</v>
      </c>
      <c r="M91" s="50">
        <f t="shared" si="29"/>
        <v>6.5205197240404925E-2</v>
      </c>
      <c r="N91" s="59"/>
    </row>
    <row r="92" spans="2:14" ht="15.75" thickTop="1" x14ac:dyDescent="0.25">
      <c r="B92" s="109"/>
      <c r="C92" s="35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1"/>
    </row>
    <row r="93" spans="2:14" x14ac:dyDescent="0.25">
      <c r="B93" s="191"/>
      <c r="C93" s="191"/>
      <c r="D93" s="191"/>
      <c r="E93" s="191"/>
      <c r="F93" s="191"/>
      <c r="G93" s="191"/>
      <c r="H93" s="191"/>
      <c r="I93" s="191"/>
      <c r="J93" s="191"/>
      <c r="K93" s="191"/>
      <c r="L93" s="191"/>
      <c r="M93" s="191"/>
      <c r="N93" s="191"/>
    </row>
    <row r="94" spans="2:14" ht="15.75" thickBot="1" x14ac:dyDescent="0.3">
      <c r="B94" s="191"/>
      <c r="C94" s="191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</row>
    <row r="95" spans="2:14" ht="15.75" thickBot="1" x14ac:dyDescent="0.3">
      <c r="B95" s="35"/>
      <c r="C95" s="35"/>
      <c r="D95" s="30" t="s">
        <v>90</v>
      </c>
      <c r="E95" s="31" t="s">
        <v>91</v>
      </c>
      <c r="F95" s="31" t="s">
        <v>92</v>
      </c>
      <c r="G95" s="31" t="s">
        <v>93</v>
      </c>
      <c r="H95" s="31" t="s">
        <v>94</v>
      </c>
      <c r="I95" s="31" t="s">
        <v>95</v>
      </c>
      <c r="J95" s="31" t="s">
        <v>96</v>
      </c>
      <c r="K95" s="31" t="s">
        <v>97</v>
      </c>
      <c r="L95" s="31" t="s">
        <v>98</v>
      </c>
      <c r="M95" s="31" t="s">
        <v>99</v>
      </c>
      <c r="N95" s="36" t="s">
        <v>89</v>
      </c>
    </row>
    <row r="96" spans="2:14" ht="16.5" thickTop="1" thickBot="1" x14ac:dyDescent="0.3">
      <c r="B96" s="97" t="s">
        <v>176</v>
      </c>
      <c r="C96" s="3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8"/>
    </row>
    <row r="97" spans="2:2092" ht="15.75" thickTop="1" x14ac:dyDescent="0.25">
      <c r="B97" s="108" t="s">
        <v>153</v>
      </c>
      <c r="C97" s="104"/>
      <c r="D97" s="103">
        <v>52914577.109999999</v>
      </c>
      <c r="E97" s="105">
        <v>50064493.950000003</v>
      </c>
      <c r="F97" s="106">
        <v>23714928.640000001</v>
      </c>
      <c r="G97" s="105">
        <v>131889897.04000001</v>
      </c>
      <c r="H97" s="105">
        <v>71700075.930000007</v>
      </c>
      <c r="I97" s="105">
        <v>56018065.990000002</v>
      </c>
      <c r="J97" s="105">
        <v>45429060.600000001</v>
      </c>
      <c r="K97" s="105">
        <v>56859032.25</v>
      </c>
      <c r="L97" s="105">
        <v>22565017.239999998</v>
      </c>
      <c r="M97" s="105">
        <v>40531144.289999999</v>
      </c>
      <c r="N97" s="107">
        <f>SUM(D97:M97)</f>
        <v>551686293.04000008</v>
      </c>
    </row>
    <row r="98" spans="2:2092" x14ac:dyDescent="0.25">
      <c r="B98" s="47" t="s">
        <v>158</v>
      </c>
      <c r="C98" s="29"/>
      <c r="D98" s="48">
        <v>16637767.18</v>
      </c>
      <c r="E98" s="48">
        <v>42279651.979999997</v>
      </c>
      <c r="F98" s="48">
        <v>15000</v>
      </c>
      <c r="G98" s="48">
        <v>128228881.43000001</v>
      </c>
      <c r="H98" s="48">
        <v>4820810.62</v>
      </c>
      <c r="I98" s="48">
        <v>0</v>
      </c>
      <c r="J98" s="48">
        <v>6865953.8399999999</v>
      </c>
      <c r="K98" s="48">
        <v>31267117.640000001</v>
      </c>
      <c r="L98" s="48">
        <v>2370587.25</v>
      </c>
      <c r="M98" s="48">
        <v>37440437.170000002</v>
      </c>
      <c r="N98" s="46">
        <f>SUM(D98:M98)</f>
        <v>269926207.11000001</v>
      </c>
    </row>
    <row r="99" spans="2:2092" x14ac:dyDescent="0.25">
      <c r="B99" s="47" t="s">
        <v>159</v>
      </c>
      <c r="C99" s="29"/>
      <c r="D99" s="48">
        <v>36276809.93</v>
      </c>
      <c r="E99" s="48">
        <v>7684841.9699999997</v>
      </c>
      <c r="F99" s="48">
        <v>23699928.640000001</v>
      </c>
      <c r="G99" s="48">
        <v>0</v>
      </c>
      <c r="H99" s="48">
        <v>66879265.310000002</v>
      </c>
      <c r="I99" s="48">
        <v>56018065.990000002</v>
      </c>
      <c r="J99" s="48">
        <v>38563106.759999998</v>
      </c>
      <c r="K99" s="48">
        <v>25591914.609999999</v>
      </c>
      <c r="L99" s="48">
        <v>20194429.989999998</v>
      </c>
      <c r="M99" s="48">
        <v>3090707.12</v>
      </c>
      <c r="N99" s="46">
        <f>SUM(D99:M99)</f>
        <v>277999070.31999999</v>
      </c>
    </row>
    <row r="100" spans="2:2092" x14ac:dyDescent="0.25">
      <c r="B100" s="109" t="s">
        <v>160</v>
      </c>
      <c r="C100" s="35"/>
      <c r="D100" s="110">
        <f t="shared" ref="D100:F100" si="30">D99/D97</f>
        <v>0.68557308611929302</v>
      </c>
      <c r="E100" s="110">
        <f t="shared" si="30"/>
        <v>0.15349884446400161</v>
      </c>
      <c r="F100" s="110">
        <f t="shared" si="30"/>
        <v>0.999367487027783</v>
      </c>
      <c r="G100" s="110">
        <f>G99/G97</f>
        <v>0</v>
      </c>
      <c r="H100" s="110">
        <f t="shared" ref="H100:J100" si="31">H99/H97</f>
        <v>0.93276421876168569</v>
      </c>
      <c r="I100" s="110">
        <f t="shared" si="31"/>
        <v>1</v>
      </c>
      <c r="J100" s="110">
        <f t="shared" si="31"/>
        <v>0.84886427873879466</v>
      </c>
      <c r="K100" s="110">
        <f>K99/K97</f>
        <v>0.45009409406541562</v>
      </c>
      <c r="L100" s="110">
        <f t="shared" ref="L100:M100" si="32">L99/L97</f>
        <v>0.89494414186408133</v>
      </c>
      <c r="M100" s="110">
        <f t="shared" si="32"/>
        <v>7.6255116260375386E-2</v>
      </c>
      <c r="N100" s="111"/>
    </row>
    <row r="101" spans="2:2092" x14ac:dyDescent="0.25">
      <c r="B101" s="40"/>
      <c r="C101" s="40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250"/>
    </row>
    <row r="102" spans="2:2092" ht="15.75" thickBot="1" x14ac:dyDescent="0.3">
      <c r="B102" s="40"/>
      <c r="C102" s="40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250"/>
    </row>
    <row r="103" spans="2:2092" ht="15.75" thickBot="1" x14ac:dyDescent="0.3">
      <c r="B103" s="35"/>
      <c r="C103" s="35"/>
      <c r="D103" s="30" t="s">
        <v>90</v>
      </c>
      <c r="E103" s="31" t="s">
        <v>91</v>
      </c>
      <c r="F103" s="31" t="s">
        <v>92</v>
      </c>
      <c r="G103" s="31" t="s">
        <v>93</v>
      </c>
      <c r="H103" s="31" t="s">
        <v>94</v>
      </c>
      <c r="I103" s="31" t="s">
        <v>95</v>
      </c>
      <c r="J103" s="31" t="s">
        <v>96</v>
      </c>
      <c r="K103" s="31" t="s">
        <v>97</v>
      </c>
      <c r="L103" s="31" t="s">
        <v>98</v>
      </c>
      <c r="M103" s="31" t="s">
        <v>99</v>
      </c>
      <c r="N103" s="36" t="s">
        <v>89</v>
      </c>
    </row>
    <row r="104" spans="2:2092" ht="15.75" thickTop="1" x14ac:dyDescent="0.25">
      <c r="B104" s="97" t="s">
        <v>163</v>
      </c>
      <c r="C104" s="3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8"/>
    </row>
    <row r="105" spans="2:2092" x14ac:dyDescent="0.25">
      <c r="B105" s="47" t="s">
        <v>153</v>
      </c>
      <c r="C105" s="29"/>
      <c r="D105" s="48">
        <v>82654527.400000006</v>
      </c>
      <c r="E105" s="48">
        <v>71840891.700000003</v>
      </c>
      <c r="F105" s="49">
        <v>86020155.019999996</v>
      </c>
      <c r="G105" s="48">
        <v>272857427.06999999</v>
      </c>
      <c r="H105" s="48">
        <v>63826819.549999997</v>
      </c>
      <c r="I105" s="48">
        <v>84993100.109999999</v>
      </c>
      <c r="J105" s="48">
        <v>84050642.950000003</v>
      </c>
      <c r="K105" s="48">
        <v>50613622.869999997</v>
      </c>
      <c r="L105" s="48">
        <v>24115424.84</v>
      </c>
      <c r="M105" s="48">
        <v>33017168.210000001</v>
      </c>
      <c r="N105" s="46">
        <f>SUM(D105:M105)</f>
        <v>853989779.72000015</v>
      </c>
    </row>
    <row r="106" spans="2:2092" x14ac:dyDescent="0.25">
      <c r="B106" s="47" t="s">
        <v>158</v>
      </c>
      <c r="C106" s="29"/>
      <c r="D106" s="48">
        <v>15994065.33</v>
      </c>
      <c r="E106" s="48">
        <v>68038008.030000001</v>
      </c>
      <c r="F106" s="48">
        <v>1761090.31</v>
      </c>
      <c r="G106" s="48">
        <v>268090178.94999999</v>
      </c>
      <c r="H106" s="48">
        <v>63826819.549999997</v>
      </c>
      <c r="I106" s="48">
        <v>1842773.74</v>
      </c>
      <c r="J106" s="48">
        <v>60391340.700000003</v>
      </c>
      <c r="K106" s="48">
        <v>30585683.77</v>
      </c>
      <c r="L106" s="48">
        <v>2456408.0699999998</v>
      </c>
      <c r="M106" s="48">
        <v>769654.44</v>
      </c>
      <c r="N106" s="46">
        <f>SUM(D106:M106)</f>
        <v>513756022.88999999</v>
      </c>
    </row>
    <row r="107" spans="2:2092" x14ac:dyDescent="0.25">
      <c r="B107" s="47" t="s">
        <v>159</v>
      </c>
      <c r="C107" s="29"/>
      <c r="D107" s="48">
        <v>66660462.07</v>
      </c>
      <c r="E107" s="48">
        <v>3802883.67</v>
      </c>
      <c r="F107" s="48">
        <v>84259064.709999993</v>
      </c>
      <c r="G107" s="48">
        <v>4767248.12</v>
      </c>
      <c r="H107" s="48">
        <v>0</v>
      </c>
      <c r="I107" s="48">
        <v>83150326.370000005</v>
      </c>
      <c r="J107" s="48">
        <v>23659302.25</v>
      </c>
      <c r="K107" s="48">
        <v>20027939.100000001</v>
      </c>
      <c r="L107" s="48">
        <v>21659016.77</v>
      </c>
      <c r="M107" s="48">
        <v>32247513.77</v>
      </c>
      <c r="N107" s="46">
        <f>SUM(D107:M107)</f>
        <v>340233756.82999998</v>
      </c>
    </row>
    <row r="108" spans="2:2092" ht="15.75" thickBot="1" x14ac:dyDescent="0.3">
      <c r="B108" s="38" t="s">
        <v>160</v>
      </c>
      <c r="C108" s="39"/>
      <c r="D108" s="50">
        <f t="shared" ref="D108:F108" si="33">D107/D105</f>
        <v>0.80649498783535478</v>
      </c>
      <c r="E108" s="50">
        <f t="shared" si="33"/>
        <v>5.2934806069507623E-2</v>
      </c>
      <c r="F108" s="50">
        <f t="shared" si="33"/>
        <v>0.97952700376335589</v>
      </c>
      <c r="G108" s="50">
        <f>G107/G105</f>
        <v>1.7471571769886219E-2</v>
      </c>
      <c r="H108" s="50">
        <f t="shared" ref="H108:J108" si="34">H107/H105</f>
        <v>0</v>
      </c>
      <c r="I108" s="50">
        <f t="shared" si="34"/>
        <v>0.97831854894556103</v>
      </c>
      <c r="J108" s="50">
        <f t="shared" si="34"/>
        <v>0.28148865278846746</v>
      </c>
      <c r="K108" s="50">
        <f>K107/K105</f>
        <v>0.39570253944163081</v>
      </c>
      <c r="L108" s="50">
        <f t="shared" ref="L108:M108" si="35">L107/L105</f>
        <v>0.89813954818139541</v>
      </c>
      <c r="M108" s="50">
        <f t="shared" si="35"/>
        <v>0.9766892655631535</v>
      </c>
      <c r="N108" s="59"/>
    </row>
    <row r="109" spans="2:2092" ht="16.5" thickTop="1" thickBot="1" x14ac:dyDescent="0.3">
      <c r="B109" s="35"/>
      <c r="C109" s="35"/>
      <c r="D109" s="30" t="s">
        <v>90</v>
      </c>
      <c r="E109" s="31" t="s">
        <v>91</v>
      </c>
      <c r="F109" s="31" t="s">
        <v>92</v>
      </c>
      <c r="G109" s="31" t="s">
        <v>93</v>
      </c>
      <c r="H109" s="31" t="s">
        <v>94</v>
      </c>
      <c r="I109" s="31" t="s">
        <v>95</v>
      </c>
      <c r="J109" s="31" t="s">
        <v>96</v>
      </c>
      <c r="K109" s="31" t="s">
        <v>97</v>
      </c>
      <c r="L109" s="31" t="s">
        <v>98</v>
      </c>
      <c r="M109" s="31" t="s">
        <v>99</v>
      </c>
      <c r="N109" s="36" t="s">
        <v>89</v>
      </c>
    </row>
    <row r="110" spans="2:2092" s="84" customFormat="1" ht="15.75" thickTop="1" x14ac:dyDescent="0.25">
      <c r="B110" s="56" t="s">
        <v>157</v>
      </c>
      <c r="C110" s="3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8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</row>
    <row r="111" spans="2:2092" x14ac:dyDescent="0.25">
      <c r="B111" s="47" t="s">
        <v>153</v>
      </c>
      <c r="C111" s="29"/>
      <c r="D111" s="48">
        <v>63239003.939999998</v>
      </c>
      <c r="E111" s="48">
        <v>55542071.920000002</v>
      </c>
      <c r="F111" s="49">
        <v>37587357.079999998</v>
      </c>
      <c r="G111" s="48">
        <v>296680204.97000003</v>
      </c>
      <c r="H111" s="48">
        <v>77907066.019999996</v>
      </c>
      <c r="I111" s="48">
        <v>49135006.460000001</v>
      </c>
      <c r="J111" s="48">
        <v>49417042.82</v>
      </c>
      <c r="K111" s="48">
        <v>53100620.810000002</v>
      </c>
      <c r="L111" s="48">
        <v>21924466.539999999</v>
      </c>
      <c r="M111" s="48">
        <v>30340220.039999999</v>
      </c>
      <c r="N111" s="46">
        <f>SUM(D111:M111)</f>
        <v>734873060.5999999</v>
      </c>
    </row>
    <row r="112" spans="2:2092" s="116" customFormat="1" x14ac:dyDescent="0.25">
      <c r="B112" s="47" t="s">
        <v>158</v>
      </c>
      <c r="C112" s="29"/>
      <c r="D112" s="48">
        <v>44277001.710000001</v>
      </c>
      <c r="E112" s="48">
        <v>50929926.350000001</v>
      </c>
      <c r="F112" s="48">
        <v>26240020.800000001</v>
      </c>
      <c r="G112" s="48">
        <v>296498166.97000003</v>
      </c>
      <c r="H112" s="48">
        <v>77907066.019999996</v>
      </c>
      <c r="I112" s="48">
        <v>23860020.190000001</v>
      </c>
      <c r="J112" s="48">
        <v>43657304.420000002</v>
      </c>
      <c r="K112" s="48">
        <v>33103809</v>
      </c>
      <c r="L112" s="48">
        <v>15660584.09</v>
      </c>
      <c r="M112" s="48">
        <v>30338620.039999999</v>
      </c>
      <c r="N112" s="46">
        <f t="shared" ref="N112:N113" si="36">SUM(D112:M112)</f>
        <v>642472519.59000003</v>
      </c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  <c r="AJ112" s="136"/>
      <c r="AK112" s="136"/>
      <c r="AL112" s="136"/>
      <c r="AM112" s="136"/>
      <c r="AN112" s="136"/>
      <c r="AO112" s="136"/>
      <c r="AP112" s="136"/>
      <c r="AQ112" s="136"/>
      <c r="AR112" s="136"/>
      <c r="AS112" s="136"/>
      <c r="AT112" s="136"/>
      <c r="AU112" s="136"/>
      <c r="AV112" s="136"/>
      <c r="AW112" s="136"/>
      <c r="AX112" s="136"/>
      <c r="AY112" s="136"/>
      <c r="AZ112" s="136"/>
      <c r="BA112" s="136"/>
      <c r="BB112" s="136"/>
      <c r="BC112" s="136"/>
      <c r="BD112" s="136"/>
      <c r="BE112" s="136"/>
      <c r="BF112" s="136"/>
      <c r="BG112" s="136"/>
      <c r="BH112" s="136"/>
      <c r="BI112" s="136"/>
      <c r="BJ112" s="136"/>
      <c r="BK112" s="136"/>
      <c r="BL112" s="136"/>
      <c r="BM112" s="136"/>
      <c r="BN112" s="136"/>
      <c r="BO112" s="136"/>
      <c r="BP112" s="136"/>
      <c r="BQ112" s="136"/>
      <c r="BR112" s="136"/>
      <c r="BS112" s="136"/>
      <c r="BT112" s="136"/>
      <c r="BU112" s="136"/>
      <c r="BV112" s="136"/>
      <c r="BW112" s="136"/>
      <c r="BX112" s="136"/>
      <c r="BY112" s="136"/>
      <c r="BZ112" s="136"/>
      <c r="CA112" s="136"/>
      <c r="CB112" s="136"/>
      <c r="CC112" s="136"/>
      <c r="CD112" s="136"/>
      <c r="CE112" s="136"/>
      <c r="CF112" s="136"/>
      <c r="CG112" s="136"/>
      <c r="CH112" s="136"/>
      <c r="CI112" s="136"/>
      <c r="CJ112" s="136"/>
      <c r="CK112" s="136"/>
      <c r="CL112" s="136"/>
      <c r="CM112" s="136"/>
      <c r="CN112" s="136"/>
      <c r="CO112" s="136"/>
      <c r="CP112" s="136"/>
      <c r="CQ112" s="136"/>
      <c r="CR112" s="136"/>
      <c r="CS112" s="136"/>
      <c r="CT112" s="136"/>
      <c r="CU112" s="136"/>
      <c r="CV112" s="136"/>
      <c r="CW112" s="136"/>
      <c r="CX112" s="136"/>
      <c r="CY112" s="136"/>
      <c r="CZ112" s="136"/>
      <c r="DA112" s="136"/>
      <c r="DB112" s="136"/>
      <c r="DC112" s="136"/>
      <c r="DD112" s="136"/>
      <c r="DE112" s="136"/>
      <c r="DF112" s="136"/>
      <c r="DG112" s="136"/>
      <c r="DH112" s="136"/>
      <c r="DI112" s="136"/>
      <c r="DJ112" s="136"/>
      <c r="DK112" s="136"/>
      <c r="DL112" s="136"/>
      <c r="DM112" s="136"/>
      <c r="DN112" s="136"/>
      <c r="DO112" s="136"/>
      <c r="DP112" s="136"/>
      <c r="DQ112" s="136"/>
      <c r="DR112" s="136"/>
      <c r="DS112" s="136"/>
      <c r="DT112" s="136"/>
      <c r="DU112" s="136"/>
      <c r="DV112" s="136"/>
      <c r="DW112" s="136"/>
      <c r="DX112" s="136"/>
      <c r="DY112" s="136"/>
      <c r="DZ112" s="136"/>
      <c r="EA112" s="136"/>
      <c r="EB112" s="136"/>
      <c r="EC112" s="136"/>
      <c r="ED112" s="136"/>
      <c r="EE112" s="136"/>
      <c r="EF112" s="136"/>
      <c r="EG112" s="136"/>
      <c r="EH112" s="136"/>
      <c r="EI112" s="136"/>
      <c r="EJ112" s="136"/>
      <c r="EK112" s="136"/>
      <c r="EL112" s="136"/>
      <c r="EM112" s="136"/>
      <c r="EN112" s="136"/>
      <c r="EO112" s="136"/>
      <c r="EP112" s="136"/>
      <c r="EQ112" s="136"/>
      <c r="ER112" s="136"/>
      <c r="ES112" s="136"/>
      <c r="ET112" s="136"/>
      <c r="EU112" s="136"/>
      <c r="EV112" s="136"/>
      <c r="EW112" s="136"/>
      <c r="EX112" s="136"/>
      <c r="EY112" s="136"/>
      <c r="EZ112" s="136"/>
      <c r="FA112" s="136"/>
      <c r="FB112" s="136"/>
      <c r="FC112" s="136"/>
      <c r="FD112" s="136"/>
      <c r="FE112" s="136"/>
      <c r="FF112" s="136"/>
      <c r="FG112" s="136"/>
      <c r="FH112" s="136"/>
      <c r="FI112" s="136"/>
      <c r="FJ112" s="136"/>
      <c r="FK112" s="136"/>
      <c r="FL112" s="136"/>
      <c r="FM112" s="136"/>
      <c r="FN112" s="136"/>
      <c r="FO112" s="136"/>
      <c r="FP112" s="136"/>
      <c r="FQ112" s="136"/>
      <c r="FR112" s="136"/>
      <c r="FS112" s="136"/>
      <c r="FT112" s="136"/>
      <c r="FU112" s="136"/>
      <c r="FV112" s="136"/>
      <c r="FW112" s="136"/>
      <c r="FX112" s="136"/>
      <c r="FY112" s="136"/>
      <c r="FZ112" s="136"/>
      <c r="GA112" s="136"/>
      <c r="GB112" s="136"/>
      <c r="GC112" s="136"/>
      <c r="GD112" s="136"/>
      <c r="GE112" s="136"/>
      <c r="GF112" s="136"/>
      <c r="GG112" s="136"/>
      <c r="GH112" s="136"/>
      <c r="GI112" s="136"/>
      <c r="GJ112" s="136"/>
      <c r="GK112" s="136"/>
      <c r="GL112" s="136"/>
      <c r="GM112" s="136"/>
      <c r="GN112" s="136"/>
      <c r="GO112" s="136"/>
      <c r="GP112" s="136"/>
      <c r="GQ112" s="136"/>
      <c r="GR112" s="136"/>
      <c r="GS112" s="136"/>
      <c r="GT112" s="136"/>
      <c r="GU112" s="136"/>
      <c r="GV112" s="136"/>
      <c r="GW112" s="136"/>
      <c r="GX112" s="136"/>
      <c r="GY112" s="136"/>
      <c r="GZ112" s="136"/>
      <c r="HA112" s="136"/>
      <c r="HB112" s="136"/>
      <c r="HC112" s="136"/>
      <c r="HD112" s="136"/>
      <c r="HE112" s="136"/>
      <c r="HF112" s="136"/>
      <c r="HG112" s="136"/>
      <c r="HH112" s="136"/>
      <c r="HI112" s="136"/>
      <c r="HJ112" s="136"/>
      <c r="HK112" s="136"/>
      <c r="HL112" s="136"/>
      <c r="HM112" s="136"/>
      <c r="HN112" s="136"/>
      <c r="HO112" s="136"/>
      <c r="HP112" s="136"/>
      <c r="HQ112" s="136"/>
      <c r="HR112" s="136"/>
      <c r="HS112" s="136"/>
      <c r="HT112" s="136"/>
      <c r="HU112" s="136"/>
      <c r="HV112" s="136"/>
      <c r="HW112" s="136"/>
      <c r="HX112" s="136"/>
      <c r="HY112" s="136"/>
      <c r="HZ112" s="136"/>
      <c r="IA112" s="136"/>
      <c r="IB112" s="136"/>
      <c r="IC112" s="136"/>
      <c r="ID112" s="136"/>
      <c r="IE112" s="136"/>
      <c r="IF112" s="136"/>
      <c r="IG112" s="136"/>
      <c r="IH112" s="136"/>
      <c r="II112" s="136"/>
      <c r="IJ112" s="136"/>
      <c r="IK112" s="136"/>
      <c r="IL112" s="136"/>
      <c r="IM112" s="136"/>
      <c r="IN112" s="136"/>
      <c r="IO112" s="136"/>
      <c r="IP112" s="136"/>
      <c r="IQ112" s="136"/>
      <c r="IR112" s="136"/>
      <c r="IS112" s="136"/>
      <c r="IT112" s="136"/>
      <c r="IU112" s="136"/>
      <c r="IV112" s="136"/>
      <c r="IW112" s="136"/>
      <c r="IX112" s="136"/>
      <c r="IY112" s="136"/>
      <c r="IZ112" s="136"/>
      <c r="JA112" s="136"/>
      <c r="JB112" s="136"/>
      <c r="JC112" s="136"/>
      <c r="JD112" s="136"/>
      <c r="JE112" s="136"/>
      <c r="JF112" s="136"/>
      <c r="JG112" s="136"/>
      <c r="JH112" s="136"/>
      <c r="JI112" s="136"/>
      <c r="JJ112" s="136"/>
      <c r="JK112" s="136"/>
      <c r="JL112" s="136"/>
      <c r="JM112" s="136"/>
      <c r="JN112" s="136"/>
      <c r="JO112" s="136"/>
      <c r="JP112" s="136"/>
      <c r="JQ112" s="136"/>
      <c r="JR112" s="136"/>
      <c r="JS112" s="136"/>
      <c r="JT112" s="136"/>
      <c r="JU112" s="136"/>
      <c r="JV112" s="136"/>
      <c r="JW112" s="136"/>
      <c r="JX112" s="136"/>
      <c r="JY112" s="136"/>
      <c r="JZ112" s="136"/>
      <c r="KA112" s="136"/>
      <c r="KB112" s="136"/>
      <c r="KC112" s="136"/>
      <c r="KD112" s="136"/>
      <c r="KE112" s="136"/>
      <c r="KF112" s="136"/>
      <c r="KG112" s="136"/>
      <c r="KH112" s="136"/>
      <c r="KI112" s="136"/>
      <c r="KJ112" s="136"/>
      <c r="KK112" s="136"/>
      <c r="KL112" s="136"/>
      <c r="KM112" s="136"/>
      <c r="KN112" s="136"/>
      <c r="KO112" s="136"/>
      <c r="KP112" s="136"/>
      <c r="KQ112" s="136"/>
      <c r="KR112" s="136"/>
      <c r="KS112" s="136"/>
      <c r="KT112" s="136"/>
      <c r="KU112" s="136"/>
      <c r="KV112" s="136"/>
      <c r="KW112" s="136"/>
      <c r="KX112" s="136"/>
      <c r="KY112" s="136"/>
      <c r="KZ112" s="136"/>
      <c r="LA112" s="136"/>
      <c r="LB112" s="136"/>
      <c r="LC112" s="136"/>
      <c r="LD112" s="136"/>
      <c r="LE112" s="136"/>
      <c r="LF112" s="136"/>
      <c r="LG112" s="136"/>
      <c r="LH112" s="136"/>
      <c r="LI112" s="136"/>
      <c r="LJ112" s="136"/>
      <c r="LK112" s="136"/>
      <c r="LL112" s="136"/>
      <c r="LM112" s="136"/>
      <c r="LN112" s="136"/>
      <c r="LO112" s="136"/>
      <c r="LP112" s="136"/>
      <c r="LQ112" s="136"/>
      <c r="LR112" s="136"/>
      <c r="LS112" s="136"/>
      <c r="LT112" s="136"/>
      <c r="LU112" s="136"/>
      <c r="LV112" s="136"/>
      <c r="LW112" s="136"/>
      <c r="LX112" s="136"/>
      <c r="LY112" s="136"/>
      <c r="LZ112" s="136"/>
      <c r="MA112" s="136"/>
      <c r="MB112" s="136"/>
      <c r="MC112" s="136"/>
      <c r="MD112" s="136"/>
      <c r="ME112" s="136"/>
      <c r="MF112" s="136"/>
      <c r="MG112" s="136"/>
      <c r="MH112" s="136"/>
      <c r="MI112" s="136"/>
      <c r="MJ112" s="136"/>
      <c r="MK112" s="136"/>
      <c r="ML112" s="136"/>
      <c r="MM112" s="136"/>
      <c r="MN112" s="136"/>
      <c r="MO112" s="136"/>
      <c r="MP112" s="136"/>
      <c r="MQ112" s="136"/>
      <c r="MR112" s="136"/>
      <c r="MS112" s="136"/>
      <c r="MT112" s="136"/>
      <c r="MU112" s="136"/>
      <c r="MV112" s="136"/>
      <c r="MW112" s="136"/>
      <c r="MX112" s="136"/>
      <c r="MY112" s="136"/>
      <c r="MZ112" s="136"/>
      <c r="NA112" s="136"/>
      <c r="NB112" s="136"/>
      <c r="NC112" s="136"/>
      <c r="ND112" s="136"/>
      <c r="NE112" s="136"/>
      <c r="NF112" s="136"/>
      <c r="NG112" s="136"/>
      <c r="NH112" s="136"/>
      <c r="NI112" s="136"/>
      <c r="NJ112" s="136"/>
      <c r="NK112" s="136"/>
      <c r="NL112" s="136"/>
      <c r="NM112" s="136"/>
      <c r="NN112" s="136"/>
      <c r="NO112" s="136"/>
      <c r="NP112" s="136"/>
      <c r="NQ112" s="136"/>
      <c r="NR112" s="136"/>
      <c r="NS112" s="136"/>
      <c r="NT112" s="136"/>
      <c r="NU112" s="136"/>
      <c r="NV112" s="136"/>
      <c r="NW112" s="136"/>
      <c r="NX112" s="136"/>
      <c r="NY112" s="136"/>
      <c r="NZ112" s="136"/>
      <c r="OA112" s="136"/>
      <c r="OB112" s="136"/>
      <c r="OC112" s="136"/>
      <c r="OD112" s="136"/>
      <c r="OE112" s="136"/>
      <c r="OF112" s="136"/>
      <c r="OG112" s="136"/>
      <c r="OH112" s="136"/>
      <c r="OI112" s="136"/>
      <c r="OJ112" s="136"/>
      <c r="OK112" s="136"/>
      <c r="OL112" s="136"/>
      <c r="OM112" s="136"/>
      <c r="ON112" s="136"/>
      <c r="OO112" s="136"/>
      <c r="OP112" s="136"/>
      <c r="OQ112" s="136"/>
      <c r="OR112" s="136"/>
      <c r="OS112" s="136"/>
      <c r="OT112" s="136"/>
      <c r="OU112" s="136"/>
      <c r="OV112" s="136"/>
      <c r="OW112" s="136"/>
      <c r="OX112" s="136"/>
      <c r="OY112" s="136"/>
      <c r="OZ112" s="136"/>
      <c r="PA112" s="136"/>
      <c r="PB112" s="136"/>
      <c r="PC112" s="136"/>
      <c r="PD112" s="136"/>
      <c r="PE112" s="136"/>
      <c r="PF112" s="136"/>
      <c r="PG112" s="136"/>
      <c r="PH112" s="136"/>
      <c r="PI112" s="136"/>
      <c r="PJ112" s="136"/>
      <c r="PK112" s="136"/>
      <c r="PL112" s="136"/>
      <c r="PM112" s="136"/>
      <c r="PN112" s="136"/>
      <c r="PO112" s="136"/>
      <c r="PP112" s="136"/>
      <c r="PQ112" s="136"/>
      <c r="PR112" s="136"/>
      <c r="PS112" s="136"/>
      <c r="PT112" s="136"/>
      <c r="PU112" s="136"/>
      <c r="PV112" s="136"/>
      <c r="PW112" s="136"/>
      <c r="PX112" s="136"/>
      <c r="PY112" s="136"/>
      <c r="PZ112" s="136"/>
      <c r="QA112" s="136"/>
      <c r="QB112" s="136"/>
      <c r="QC112" s="136"/>
      <c r="QD112" s="136"/>
      <c r="QE112" s="136"/>
      <c r="QF112" s="136"/>
      <c r="QG112" s="136"/>
      <c r="QH112" s="136"/>
      <c r="QI112" s="136"/>
      <c r="QJ112" s="136"/>
      <c r="QK112" s="136"/>
      <c r="QL112" s="136"/>
      <c r="QM112" s="136"/>
      <c r="QN112" s="136"/>
      <c r="QO112" s="136"/>
      <c r="QP112" s="136"/>
      <c r="QQ112" s="136"/>
      <c r="QR112" s="136"/>
      <c r="QS112" s="136"/>
      <c r="QT112" s="136"/>
      <c r="QU112" s="136"/>
      <c r="QV112" s="136"/>
      <c r="QW112" s="136"/>
      <c r="QX112" s="136"/>
      <c r="QY112" s="136"/>
      <c r="QZ112" s="136"/>
      <c r="RA112" s="136"/>
      <c r="RB112" s="136"/>
      <c r="RC112" s="136"/>
      <c r="RD112" s="136"/>
      <c r="RE112" s="136"/>
      <c r="RF112" s="136"/>
      <c r="RG112" s="136"/>
      <c r="RH112" s="136"/>
      <c r="RI112" s="136"/>
      <c r="RJ112" s="136"/>
      <c r="RK112" s="136"/>
      <c r="RL112" s="136"/>
      <c r="RM112" s="136"/>
      <c r="RN112" s="136"/>
      <c r="RO112" s="136"/>
      <c r="RP112" s="136"/>
      <c r="RQ112" s="136"/>
      <c r="RR112" s="136"/>
      <c r="RS112" s="136"/>
      <c r="RT112" s="136"/>
      <c r="RU112" s="136"/>
      <c r="RV112" s="136"/>
      <c r="RW112" s="136"/>
      <c r="RX112" s="136"/>
      <c r="RY112" s="136"/>
      <c r="RZ112" s="136"/>
      <c r="SA112" s="136"/>
      <c r="SB112" s="136"/>
      <c r="SC112" s="136"/>
      <c r="SD112" s="136"/>
      <c r="SE112" s="136"/>
      <c r="SF112" s="136"/>
      <c r="SG112" s="136"/>
      <c r="SH112" s="136"/>
      <c r="SI112" s="136"/>
      <c r="SJ112" s="136"/>
      <c r="SK112" s="136"/>
      <c r="SL112" s="136"/>
      <c r="SM112" s="136"/>
      <c r="SN112" s="136"/>
      <c r="SO112" s="136"/>
      <c r="SP112" s="136"/>
      <c r="SQ112" s="136"/>
      <c r="SR112" s="136"/>
      <c r="SS112" s="136"/>
      <c r="ST112" s="136"/>
      <c r="SU112" s="136"/>
      <c r="SV112" s="136"/>
      <c r="SW112" s="136"/>
      <c r="SX112" s="136"/>
      <c r="SY112" s="136"/>
      <c r="SZ112" s="136"/>
      <c r="TA112" s="136"/>
      <c r="TB112" s="136"/>
      <c r="TC112" s="136"/>
      <c r="TD112" s="136"/>
      <c r="TE112" s="136"/>
      <c r="TF112" s="136"/>
      <c r="TG112" s="136"/>
      <c r="TH112" s="136"/>
      <c r="TI112" s="136"/>
      <c r="TJ112" s="136"/>
      <c r="TK112" s="136"/>
      <c r="TL112" s="136"/>
      <c r="TM112" s="136"/>
      <c r="TN112" s="136"/>
      <c r="TO112" s="136"/>
      <c r="TP112" s="136"/>
      <c r="TQ112" s="136"/>
      <c r="TR112" s="136"/>
      <c r="TS112" s="136"/>
      <c r="TT112" s="136"/>
      <c r="TU112" s="136"/>
      <c r="TV112" s="136"/>
      <c r="TW112" s="136"/>
      <c r="TX112" s="136"/>
      <c r="TY112" s="136"/>
      <c r="TZ112" s="136"/>
      <c r="UA112" s="136"/>
      <c r="UB112" s="136"/>
      <c r="UC112" s="136"/>
      <c r="UD112" s="136"/>
      <c r="UE112" s="136"/>
      <c r="UF112" s="136"/>
      <c r="UG112" s="136"/>
      <c r="UH112" s="136"/>
      <c r="UI112" s="136"/>
      <c r="UJ112" s="136"/>
      <c r="UK112" s="136"/>
      <c r="UL112" s="136"/>
      <c r="UM112" s="136"/>
      <c r="UN112" s="136"/>
      <c r="UO112" s="136"/>
      <c r="UP112" s="136"/>
      <c r="UQ112" s="136"/>
      <c r="UR112" s="136"/>
      <c r="US112" s="136"/>
      <c r="UT112" s="136"/>
      <c r="UU112" s="136"/>
      <c r="UV112" s="136"/>
      <c r="UW112" s="136"/>
      <c r="UX112" s="136"/>
      <c r="UY112" s="136"/>
      <c r="UZ112" s="136"/>
      <c r="VA112" s="136"/>
      <c r="VB112" s="136"/>
      <c r="VC112" s="136"/>
      <c r="VD112" s="136"/>
      <c r="VE112" s="136"/>
      <c r="VF112" s="136"/>
      <c r="VG112" s="136"/>
      <c r="VH112" s="136"/>
      <c r="VI112" s="136"/>
      <c r="VJ112" s="136"/>
      <c r="VK112" s="136"/>
      <c r="VL112" s="136"/>
      <c r="VM112" s="136"/>
      <c r="VN112" s="136"/>
      <c r="VO112" s="136"/>
      <c r="VP112" s="136"/>
      <c r="VQ112" s="136"/>
      <c r="VR112" s="136"/>
      <c r="VS112" s="136"/>
      <c r="VT112" s="136"/>
      <c r="VU112" s="136"/>
      <c r="VV112" s="136"/>
      <c r="VW112" s="136"/>
      <c r="VX112" s="136"/>
      <c r="VY112" s="136"/>
      <c r="VZ112" s="136"/>
      <c r="WA112" s="136"/>
      <c r="WB112" s="136"/>
      <c r="WC112" s="136"/>
      <c r="WD112" s="136"/>
      <c r="WE112" s="136"/>
      <c r="WF112" s="136"/>
      <c r="WG112" s="136"/>
      <c r="WH112" s="136"/>
      <c r="WI112" s="136"/>
      <c r="WJ112" s="136"/>
      <c r="WK112" s="136"/>
      <c r="WL112" s="136"/>
      <c r="WM112" s="136"/>
      <c r="WN112" s="136"/>
      <c r="WO112" s="136"/>
      <c r="WP112" s="136"/>
      <c r="WQ112" s="136"/>
      <c r="WR112" s="136"/>
      <c r="WS112" s="136"/>
      <c r="WT112" s="136"/>
      <c r="WU112" s="136"/>
      <c r="WV112" s="136"/>
      <c r="WW112" s="136"/>
      <c r="WX112" s="136"/>
      <c r="WY112" s="136"/>
      <c r="WZ112" s="136"/>
      <c r="XA112" s="136"/>
      <c r="XB112" s="136"/>
      <c r="XC112" s="136"/>
      <c r="XD112" s="136"/>
      <c r="XE112" s="136"/>
      <c r="XF112" s="136"/>
      <c r="XG112" s="136"/>
      <c r="XH112" s="136"/>
      <c r="XI112" s="136"/>
      <c r="XJ112" s="136"/>
      <c r="XK112" s="136"/>
      <c r="XL112" s="136"/>
      <c r="XM112" s="136"/>
      <c r="XN112" s="136"/>
      <c r="XO112" s="136"/>
      <c r="XP112" s="136"/>
      <c r="XQ112" s="136"/>
      <c r="XR112" s="136"/>
      <c r="XS112" s="136"/>
      <c r="XT112" s="136"/>
      <c r="XU112" s="136"/>
      <c r="XV112" s="136"/>
      <c r="XW112" s="136"/>
      <c r="XX112" s="136"/>
      <c r="XY112" s="136"/>
      <c r="XZ112" s="136"/>
      <c r="YA112" s="136"/>
      <c r="YB112" s="136"/>
      <c r="YC112" s="136"/>
      <c r="YD112" s="136"/>
      <c r="YE112" s="136"/>
      <c r="YF112" s="136"/>
      <c r="YG112" s="136"/>
      <c r="YH112" s="136"/>
      <c r="YI112" s="136"/>
      <c r="YJ112" s="136"/>
      <c r="YK112" s="136"/>
      <c r="YL112" s="136"/>
      <c r="YM112" s="136"/>
      <c r="YN112" s="136"/>
      <c r="YO112" s="136"/>
      <c r="YP112" s="136"/>
      <c r="YQ112" s="136"/>
      <c r="YR112" s="136"/>
      <c r="YS112" s="136"/>
      <c r="YT112" s="136"/>
      <c r="YU112" s="136"/>
      <c r="YV112" s="136"/>
      <c r="YW112" s="136"/>
      <c r="YX112" s="136"/>
      <c r="YY112" s="136"/>
      <c r="YZ112" s="136"/>
      <c r="ZA112" s="136"/>
      <c r="ZB112" s="136"/>
      <c r="ZC112" s="136"/>
      <c r="ZD112" s="136"/>
      <c r="ZE112" s="136"/>
      <c r="ZF112" s="136"/>
      <c r="ZG112" s="136"/>
      <c r="ZH112" s="136"/>
      <c r="ZI112" s="136"/>
      <c r="ZJ112" s="136"/>
      <c r="ZK112" s="136"/>
      <c r="ZL112" s="136"/>
      <c r="ZM112" s="136"/>
      <c r="ZN112" s="136"/>
      <c r="ZO112" s="136"/>
      <c r="ZP112" s="136"/>
      <c r="ZQ112" s="136"/>
      <c r="ZR112" s="136"/>
      <c r="ZS112" s="136"/>
      <c r="ZT112" s="136"/>
      <c r="ZU112" s="136"/>
      <c r="ZV112" s="136"/>
      <c r="ZW112" s="136"/>
      <c r="ZX112" s="136"/>
      <c r="ZY112" s="136"/>
      <c r="ZZ112" s="136"/>
      <c r="AAA112" s="136"/>
      <c r="AAB112" s="136"/>
      <c r="AAC112" s="136"/>
      <c r="AAD112" s="136"/>
      <c r="AAE112" s="136"/>
      <c r="AAF112" s="136"/>
      <c r="AAG112" s="136"/>
      <c r="AAH112" s="136"/>
      <c r="AAI112" s="136"/>
      <c r="AAJ112" s="136"/>
      <c r="AAK112" s="136"/>
      <c r="AAL112" s="136"/>
      <c r="AAM112" s="136"/>
      <c r="AAN112" s="136"/>
      <c r="AAO112" s="136"/>
      <c r="AAP112" s="136"/>
      <c r="AAQ112" s="136"/>
      <c r="AAR112" s="136"/>
      <c r="AAS112" s="136"/>
      <c r="AAT112" s="136"/>
      <c r="AAU112" s="136"/>
      <c r="AAV112" s="136"/>
      <c r="AAW112" s="136"/>
      <c r="AAX112" s="136"/>
      <c r="AAY112" s="136"/>
      <c r="AAZ112" s="136"/>
      <c r="ABA112" s="136"/>
      <c r="ABB112" s="136"/>
      <c r="ABC112" s="136"/>
      <c r="ABD112" s="136"/>
      <c r="ABE112" s="136"/>
      <c r="ABF112" s="136"/>
      <c r="ABG112" s="136"/>
      <c r="ABH112" s="136"/>
      <c r="ABI112" s="136"/>
      <c r="ABJ112" s="136"/>
      <c r="ABK112" s="136"/>
      <c r="ABL112" s="136"/>
      <c r="ABM112" s="136"/>
      <c r="ABN112" s="136"/>
      <c r="ABO112" s="136"/>
      <c r="ABP112" s="136"/>
      <c r="ABQ112" s="136"/>
      <c r="ABR112" s="136"/>
      <c r="ABS112" s="136"/>
      <c r="ABT112" s="136"/>
      <c r="ABU112" s="136"/>
      <c r="ABV112" s="136"/>
      <c r="ABW112" s="136"/>
      <c r="ABX112" s="136"/>
      <c r="ABY112" s="136"/>
      <c r="ABZ112" s="136"/>
      <c r="ACA112" s="136"/>
      <c r="ACB112" s="136"/>
      <c r="ACC112" s="136"/>
      <c r="ACD112" s="136"/>
      <c r="ACE112" s="136"/>
      <c r="ACF112" s="136"/>
      <c r="ACG112" s="136"/>
      <c r="ACH112" s="136"/>
      <c r="ACI112" s="136"/>
      <c r="ACJ112" s="136"/>
      <c r="ACK112" s="136"/>
      <c r="ACL112" s="136"/>
      <c r="ACM112" s="136"/>
      <c r="ACN112" s="136"/>
      <c r="ACO112" s="136"/>
      <c r="ACP112" s="136"/>
      <c r="ACQ112" s="136"/>
      <c r="ACR112" s="136"/>
      <c r="ACS112" s="136"/>
      <c r="ACT112" s="136"/>
      <c r="ACU112" s="136"/>
      <c r="ACV112" s="136"/>
      <c r="ACW112" s="136"/>
      <c r="ACX112" s="136"/>
      <c r="ACY112" s="136"/>
      <c r="ACZ112" s="136"/>
      <c r="ADA112" s="136"/>
      <c r="ADB112" s="136"/>
      <c r="ADC112" s="136"/>
      <c r="ADD112" s="136"/>
      <c r="ADE112" s="136"/>
      <c r="ADF112" s="136"/>
      <c r="ADG112" s="136"/>
      <c r="ADH112" s="136"/>
      <c r="ADI112" s="136"/>
      <c r="ADJ112" s="136"/>
      <c r="ADK112" s="136"/>
      <c r="ADL112" s="136"/>
      <c r="ADM112" s="136"/>
      <c r="ADN112" s="136"/>
      <c r="ADO112" s="136"/>
      <c r="ADP112" s="136"/>
      <c r="ADQ112" s="136"/>
      <c r="ADR112" s="136"/>
      <c r="ADS112" s="136"/>
      <c r="ADT112" s="136"/>
      <c r="ADU112" s="136"/>
      <c r="ADV112" s="136"/>
      <c r="ADW112" s="136"/>
      <c r="ADX112" s="136"/>
      <c r="ADY112" s="136"/>
      <c r="ADZ112" s="136"/>
      <c r="AEA112" s="136"/>
      <c r="AEB112" s="136"/>
      <c r="AEC112" s="136"/>
      <c r="AED112" s="136"/>
      <c r="AEE112" s="136"/>
      <c r="AEF112" s="136"/>
      <c r="AEG112" s="136"/>
      <c r="AEH112" s="136"/>
      <c r="AEI112" s="136"/>
      <c r="AEJ112" s="136"/>
      <c r="AEK112" s="136"/>
      <c r="AEL112" s="136"/>
      <c r="AEM112" s="136"/>
      <c r="AEN112" s="136"/>
      <c r="AEO112" s="136"/>
      <c r="AEP112" s="136"/>
      <c r="AEQ112" s="136"/>
      <c r="AER112" s="136"/>
      <c r="AES112" s="136"/>
      <c r="AET112" s="136"/>
      <c r="AEU112" s="136"/>
      <c r="AEV112" s="136"/>
      <c r="AEW112" s="136"/>
      <c r="AEX112" s="136"/>
      <c r="AEY112" s="136"/>
      <c r="AEZ112" s="136"/>
      <c r="AFA112" s="136"/>
      <c r="AFB112" s="136"/>
      <c r="AFC112" s="136"/>
      <c r="AFD112" s="136"/>
      <c r="AFE112" s="136"/>
      <c r="AFF112" s="136"/>
      <c r="AFG112" s="136"/>
      <c r="AFH112" s="136"/>
      <c r="AFI112" s="136"/>
      <c r="AFJ112" s="136"/>
      <c r="AFK112" s="136"/>
      <c r="AFL112" s="136"/>
      <c r="AFM112" s="136"/>
      <c r="AFN112" s="136"/>
      <c r="AFO112" s="136"/>
      <c r="AFP112" s="136"/>
      <c r="AFQ112" s="136"/>
      <c r="AFR112" s="136"/>
      <c r="AFS112" s="136"/>
      <c r="AFT112" s="136"/>
      <c r="AFU112" s="136"/>
      <c r="AFV112" s="136"/>
      <c r="AFW112" s="136"/>
      <c r="AFX112" s="136"/>
      <c r="AFY112" s="136"/>
      <c r="AFZ112" s="136"/>
      <c r="AGA112" s="136"/>
      <c r="AGB112" s="136"/>
      <c r="AGC112" s="136"/>
      <c r="AGD112" s="136"/>
      <c r="AGE112" s="136"/>
      <c r="AGF112" s="136"/>
      <c r="AGG112" s="136"/>
      <c r="AGH112" s="136"/>
      <c r="AGI112" s="136"/>
      <c r="AGJ112" s="136"/>
      <c r="AGK112" s="136"/>
      <c r="AGL112" s="136"/>
      <c r="AGM112" s="136"/>
      <c r="AGN112" s="136"/>
      <c r="AGO112" s="136"/>
      <c r="AGP112" s="136"/>
      <c r="AGQ112" s="136"/>
      <c r="AGR112" s="136"/>
      <c r="AGS112" s="136"/>
      <c r="AGT112" s="136"/>
      <c r="AGU112" s="136"/>
      <c r="AGV112" s="136"/>
      <c r="AGW112" s="136"/>
      <c r="AGX112" s="136"/>
      <c r="AGY112" s="136"/>
      <c r="AGZ112" s="136"/>
      <c r="AHA112" s="136"/>
      <c r="AHB112" s="136"/>
      <c r="AHC112" s="136"/>
      <c r="AHD112" s="136"/>
      <c r="AHE112" s="136"/>
      <c r="AHF112" s="136"/>
      <c r="AHG112" s="136"/>
      <c r="AHH112" s="136"/>
      <c r="AHI112" s="136"/>
      <c r="AHJ112" s="136"/>
      <c r="AHK112" s="136"/>
      <c r="AHL112" s="136"/>
      <c r="AHM112" s="136"/>
      <c r="AHN112" s="136"/>
      <c r="AHO112" s="136"/>
      <c r="AHP112" s="136"/>
      <c r="AHQ112" s="136"/>
      <c r="AHR112" s="136"/>
      <c r="AHS112" s="136"/>
      <c r="AHT112" s="136"/>
      <c r="AHU112" s="136"/>
      <c r="AHV112" s="136"/>
      <c r="AHW112" s="136"/>
      <c r="AHX112" s="136"/>
      <c r="AHY112" s="136"/>
      <c r="AHZ112" s="136"/>
      <c r="AIA112" s="136"/>
      <c r="AIB112" s="136"/>
      <c r="AIC112" s="136"/>
      <c r="AID112" s="136"/>
      <c r="AIE112" s="136"/>
      <c r="AIF112" s="136"/>
      <c r="AIG112" s="136"/>
      <c r="AIH112" s="136"/>
      <c r="AII112" s="136"/>
      <c r="AIJ112" s="136"/>
      <c r="AIK112" s="136"/>
      <c r="AIL112" s="136"/>
      <c r="AIM112" s="136"/>
      <c r="AIN112" s="136"/>
      <c r="AIO112" s="136"/>
      <c r="AIP112" s="136"/>
      <c r="AIQ112" s="136"/>
      <c r="AIR112" s="136"/>
      <c r="AIS112" s="136"/>
      <c r="AIT112" s="136"/>
      <c r="AIU112" s="136"/>
      <c r="AIV112" s="136"/>
      <c r="AIW112" s="136"/>
      <c r="AIX112" s="136"/>
      <c r="AIY112" s="136"/>
      <c r="AIZ112" s="136"/>
      <c r="AJA112" s="136"/>
      <c r="AJB112" s="136"/>
      <c r="AJC112" s="136"/>
      <c r="AJD112" s="136"/>
      <c r="AJE112" s="136"/>
      <c r="AJF112" s="136"/>
      <c r="AJG112" s="136"/>
      <c r="AJH112" s="136"/>
      <c r="AJI112" s="136"/>
      <c r="AJJ112" s="136"/>
      <c r="AJK112" s="136"/>
      <c r="AJL112" s="136"/>
      <c r="AJM112" s="136"/>
      <c r="AJN112" s="136"/>
      <c r="AJO112" s="136"/>
      <c r="AJP112" s="136"/>
      <c r="AJQ112" s="136"/>
      <c r="AJR112" s="136"/>
      <c r="AJS112" s="136"/>
      <c r="AJT112" s="136"/>
      <c r="AJU112" s="136"/>
      <c r="AJV112" s="136"/>
      <c r="AJW112" s="136"/>
      <c r="AJX112" s="136"/>
      <c r="AJY112" s="136"/>
      <c r="AJZ112" s="136"/>
      <c r="AKA112" s="136"/>
      <c r="AKB112" s="136"/>
      <c r="AKC112" s="136"/>
      <c r="AKD112" s="136"/>
      <c r="AKE112" s="136"/>
      <c r="AKF112" s="136"/>
      <c r="AKG112" s="136"/>
      <c r="AKH112" s="136"/>
      <c r="AKI112" s="136"/>
      <c r="AKJ112" s="136"/>
      <c r="AKK112" s="136"/>
      <c r="AKL112" s="136"/>
      <c r="AKM112" s="136"/>
      <c r="AKN112" s="136"/>
      <c r="AKO112" s="136"/>
      <c r="AKP112" s="136"/>
      <c r="AKQ112" s="136"/>
      <c r="AKR112" s="136"/>
      <c r="AKS112" s="136"/>
      <c r="AKT112" s="136"/>
      <c r="AKU112" s="136"/>
      <c r="AKV112" s="136"/>
      <c r="AKW112" s="136"/>
      <c r="AKX112" s="136"/>
      <c r="AKY112" s="136"/>
      <c r="AKZ112" s="136"/>
      <c r="ALA112" s="136"/>
      <c r="ALB112" s="136"/>
      <c r="ALC112" s="136"/>
      <c r="ALD112" s="136"/>
      <c r="ALE112" s="136"/>
      <c r="ALF112" s="136"/>
      <c r="ALG112" s="136"/>
      <c r="ALH112" s="136"/>
      <c r="ALI112" s="136"/>
      <c r="ALJ112" s="136"/>
      <c r="ALK112" s="136"/>
      <c r="ALL112" s="136"/>
      <c r="ALM112" s="136"/>
      <c r="ALN112" s="136"/>
      <c r="ALO112" s="136"/>
      <c r="ALP112" s="136"/>
      <c r="ALQ112" s="136"/>
      <c r="ALR112" s="136"/>
      <c r="ALS112" s="136"/>
      <c r="ALT112" s="136"/>
      <c r="ALU112" s="136"/>
      <c r="ALV112" s="136"/>
      <c r="ALW112" s="136"/>
      <c r="ALX112" s="136"/>
      <c r="ALY112" s="136"/>
      <c r="ALZ112" s="136"/>
      <c r="AMA112" s="136"/>
      <c r="AMB112" s="136"/>
      <c r="AMC112" s="136"/>
      <c r="AMD112" s="136"/>
      <c r="AME112" s="136"/>
      <c r="AMF112" s="136"/>
      <c r="AMG112" s="136"/>
      <c r="AMH112" s="136"/>
      <c r="AMI112" s="136"/>
      <c r="AMJ112" s="136"/>
      <c r="AMK112" s="136"/>
      <c r="AML112" s="136"/>
      <c r="AMM112" s="136"/>
      <c r="AMN112" s="136"/>
      <c r="AMO112" s="136"/>
      <c r="AMP112" s="136"/>
      <c r="AMQ112" s="136"/>
      <c r="AMR112" s="136"/>
      <c r="AMS112" s="136"/>
      <c r="AMT112" s="136"/>
      <c r="AMU112" s="136"/>
      <c r="AMV112" s="136"/>
      <c r="AMW112" s="136"/>
      <c r="AMX112" s="136"/>
      <c r="AMY112" s="136"/>
      <c r="AMZ112" s="136"/>
      <c r="ANA112" s="136"/>
      <c r="ANB112" s="136"/>
      <c r="ANC112" s="136"/>
      <c r="AND112" s="136"/>
      <c r="ANE112" s="136"/>
      <c r="ANF112" s="136"/>
      <c r="ANG112" s="136"/>
      <c r="ANH112" s="136"/>
      <c r="ANI112" s="136"/>
      <c r="ANJ112" s="136"/>
      <c r="ANK112" s="136"/>
      <c r="ANL112" s="136"/>
      <c r="ANM112" s="136"/>
      <c r="ANN112" s="136"/>
      <c r="ANO112" s="136"/>
      <c r="ANP112" s="136"/>
      <c r="ANQ112" s="136"/>
      <c r="ANR112" s="136"/>
      <c r="ANS112" s="136"/>
      <c r="ANT112" s="136"/>
      <c r="ANU112" s="136"/>
      <c r="ANV112" s="136"/>
      <c r="ANW112" s="136"/>
      <c r="ANX112" s="136"/>
      <c r="ANY112" s="136"/>
      <c r="ANZ112" s="136"/>
      <c r="AOA112" s="136"/>
      <c r="AOB112" s="136"/>
      <c r="AOC112" s="136"/>
      <c r="AOD112" s="136"/>
      <c r="AOE112" s="136"/>
      <c r="AOF112" s="136"/>
      <c r="AOG112" s="136"/>
      <c r="AOH112" s="136"/>
      <c r="AOI112" s="136"/>
      <c r="AOJ112" s="136"/>
      <c r="AOK112" s="136"/>
      <c r="AOL112" s="136"/>
      <c r="AOM112" s="136"/>
      <c r="AON112" s="136"/>
      <c r="AOO112" s="136"/>
      <c r="AOP112" s="136"/>
      <c r="AOQ112" s="136"/>
      <c r="AOR112" s="136"/>
      <c r="AOS112" s="136"/>
      <c r="AOT112" s="136"/>
      <c r="AOU112" s="136"/>
      <c r="AOV112" s="136"/>
      <c r="AOW112" s="136"/>
      <c r="AOX112" s="136"/>
      <c r="AOY112" s="136"/>
      <c r="AOZ112" s="136"/>
      <c r="APA112" s="136"/>
      <c r="APB112" s="136"/>
      <c r="APC112" s="136"/>
      <c r="APD112" s="136"/>
      <c r="APE112" s="136"/>
      <c r="APF112" s="136"/>
      <c r="APG112" s="136"/>
      <c r="APH112" s="136"/>
      <c r="API112" s="136"/>
      <c r="APJ112" s="136"/>
      <c r="APK112" s="136"/>
      <c r="APL112" s="136"/>
      <c r="APM112" s="136"/>
      <c r="APN112" s="136"/>
      <c r="APO112" s="136"/>
      <c r="APP112" s="136"/>
      <c r="APQ112" s="136"/>
      <c r="APR112" s="136"/>
      <c r="APS112" s="136"/>
      <c r="APT112" s="136"/>
      <c r="APU112" s="136"/>
      <c r="APV112" s="136"/>
      <c r="APW112" s="136"/>
      <c r="APX112" s="136"/>
      <c r="APY112" s="136"/>
      <c r="APZ112" s="136"/>
      <c r="AQA112" s="136"/>
      <c r="AQB112" s="136"/>
      <c r="AQC112" s="136"/>
      <c r="AQD112" s="136"/>
      <c r="AQE112" s="136"/>
      <c r="AQF112" s="136"/>
      <c r="AQG112" s="136"/>
      <c r="AQH112" s="136"/>
      <c r="AQI112" s="136"/>
      <c r="AQJ112" s="136"/>
      <c r="AQK112" s="136"/>
      <c r="AQL112" s="136"/>
      <c r="AQM112" s="136"/>
      <c r="AQN112" s="136"/>
      <c r="AQO112" s="136"/>
      <c r="AQP112" s="136"/>
      <c r="AQQ112" s="136"/>
      <c r="AQR112" s="136"/>
      <c r="AQS112" s="136"/>
      <c r="AQT112" s="136"/>
      <c r="AQU112" s="136"/>
      <c r="AQV112" s="136"/>
      <c r="AQW112" s="136"/>
      <c r="AQX112" s="136"/>
      <c r="AQY112" s="136"/>
      <c r="AQZ112" s="136"/>
      <c r="ARA112" s="136"/>
      <c r="ARB112" s="136"/>
      <c r="ARC112" s="136"/>
      <c r="ARD112" s="136"/>
      <c r="ARE112" s="136"/>
      <c r="ARF112" s="136"/>
      <c r="ARG112" s="136"/>
      <c r="ARH112" s="136"/>
      <c r="ARI112" s="136"/>
      <c r="ARJ112" s="136"/>
      <c r="ARK112" s="136"/>
      <c r="ARL112" s="136"/>
      <c r="ARM112" s="136"/>
      <c r="ARN112" s="136"/>
      <c r="ARO112" s="136"/>
      <c r="ARP112" s="136"/>
      <c r="ARQ112" s="136"/>
      <c r="ARR112" s="136"/>
      <c r="ARS112" s="136"/>
      <c r="ART112" s="136"/>
      <c r="ARU112" s="136"/>
      <c r="ARV112" s="136"/>
      <c r="ARW112" s="136"/>
      <c r="ARX112" s="136"/>
      <c r="ARY112" s="136"/>
      <c r="ARZ112" s="136"/>
      <c r="ASA112" s="136"/>
      <c r="ASB112" s="136"/>
      <c r="ASC112" s="136"/>
      <c r="ASD112" s="136"/>
      <c r="ASE112" s="136"/>
      <c r="ASF112" s="136"/>
      <c r="ASG112" s="136"/>
      <c r="ASH112" s="136"/>
      <c r="ASI112" s="136"/>
      <c r="ASJ112" s="136"/>
      <c r="ASK112" s="136"/>
      <c r="ASL112" s="136"/>
      <c r="ASM112" s="136"/>
      <c r="ASN112" s="136"/>
      <c r="ASO112" s="136"/>
      <c r="ASP112" s="136"/>
      <c r="ASQ112" s="136"/>
      <c r="ASR112" s="136"/>
      <c r="ASS112" s="136"/>
      <c r="AST112" s="136"/>
      <c r="ASU112" s="136"/>
      <c r="ASV112" s="136"/>
      <c r="ASW112" s="136"/>
      <c r="ASX112" s="136"/>
      <c r="ASY112" s="136"/>
      <c r="ASZ112" s="136"/>
      <c r="ATA112" s="136"/>
      <c r="ATB112" s="136"/>
      <c r="ATC112" s="136"/>
      <c r="ATD112" s="136"/>
      <c r="ATE112" s="136"/>
      <c r="ATF112" s="136"/>
      <c r="ATG112" s="136"/>
      <c r="ATH112" s="136"/>
      <c r="ATI112" s="136"/>
      <c r="ATJ112" s="136"/>
      <c r="ATK112" s="136"/>
      <c r="ATL112" s="136"/>
      <c r="ATM112" s="136"/>
      <c r="ATN112" s="136"/>
      <c r="ATO112" s="136"/>
      <c r="ATP112" s="136"/>
      <c r="ATQ112" s="136"/>
      <c r="ATR112" s="136"/>
      <c r="ATS112" s="136"/>
      <c r="ATT112" s="136"/>
      <c r="ATU112" s="136"/>
      <c r="ATV112" s="136"/>
      <c r="ATW112" s="136"/>
      <c r="ATX112" s="136"/>
      <c r="ATY112" s="136"/>
      <c r="ATZ112" s="136"/>
      <c r="AUA112" s="136"/>
      <c r="AUB112" s="136"/>
      <c r="AUC112" s="136"/>
      <c r="AUD112" s="136"/>
      <c r="AUE112" s="136"/>
      <c r="AUF112" s="136"/>
      <c r="AUG112" s="136"/>
      <c r="AUH112" s="136"/>
      <c r="AUI112" s="136"/>
      <c r="AUJ112" s="136"/>
      <c r="AUK112" s="136"/>
      <c r="AUL112" s="136"/>
      <c r="AUM112" s="136"/>
      <c r="AUN112" s="136"/>
      <c r="AUO112" s="136"/>
      <c r="AUP112" s="136"/>
      <c r="AUQ112" s="136"/>
      <c r="AUR112" s="136"/>
      <c r="AUS112" s="136"/>
      <c r="AUT112" s="136"/>
      <c r="AUU112" s="136"/>
      <c r="AUV112" s="136"/>
      <c r="AUW112" s="136"/>
      <c r="AUX112" s="136"/>
      <c r="AUY112" s="136"/>
      <c r="AUZ112" s="136"/>
      <c r="AVA112" s="136"/>
      <c r="AVB112" s="136"/>
      <c r="AVC112" s="136"/>
      <c r="AVD112" s="136"/>
      <c r="AVE112" s="136"/>
      <c r="AVF112" s="136"/>
      <c r="AVG112" s="136"/>
      <c r="AVH112" s="136"/>
      <c r="AVI112" s="136"/>
      <c r="AVJ112" s="136"/>
      <c r="AVK112" s="136"/>
      <c r="AVL112" s="136"/>
      <c r="AVM112" s="136"/>
      <c r="AVN112" s="136"/>
      <c r="AVO112" s="136"/>
      <c r="AVP112" s="136"/>
      <c r="AVQ112" s="136"/>
      <c r="AVR112" s="136"/>
      <c r="AVS112" s="136"/>
      <c r="AVT112" s="136"/>
      <c r="AVU112" s="136"/>
      <c r="AVV112" s="136"/>
      <c r="AVW112" s="136"/>
      <c r="AVX112" s="136"/>
      <c r="AVY112" s="136"/>
      <c r="AVZ112" s="136"/>
      <c r="AWA112" s="136"/>
      <c r="AWB112" s="136"/>
      <c r="AWC112" s="136"/>
      <c r="AWD112" s="136"/>
      <c r="AWE112" s="136"/>
      <c r="AWF112" s="136"/>
      <c r="AWG112" s="136"/>
      <c r="AWH112" s="136"/>
      <c r="AWI112" s="136"/>
      <c r="AWJ112" s="136"/>
      <c r="AWK112" s="136"/>
      <c r="AWL112" s="136"/>
      <c r="AWM112" s="136"/>
      <c r="AWN112" s="136"/>
      <c r="AWO112" s="136"/>
      <c r="AWP112" s="136"/>
      <c r="AWQ112" s="136"/>
      <c r="AWR112" s="136"/>
      <c r="AWS112" s="136"/>
      <c r="AWT112" s="136"/>
      <c r="AWU112" s="136"/>
      <c r="AWV112" s="136"/>
      <c r="AWW112" s="136"/>
      <c r="AWX112" s="136"/>
      <c r="AWY112" s="136"/>
      <c r="AWZ112" s="136"/>
      <c r="AXA112" s="136"/>
      <c r="AXB112" s="136"/>
      <c r="AXC112" s="136"/>
      <c r="AXD112" s="136"/>
      <c r="AXE112" s="136"/>
      <c r="AXF112" s="136"/>
      <c r="AXG112" s="136"/>
      <c r="AXH112" s="136"/>
      <c r="AXI112" s="136"/>
      <c r="AXJ112" s="136"/>
      <c r="AXK112" s="136"/>
      <c r="AXL112" s="136"/>
      <c r="AXM112" s="136"/>
      <c r="AXN112" s="136"/>
      <c r="AXO112" s="136"/>
      <c r="AXP112" s="136"/>
      <c r="AXQ112" s="136"/>
      <c r="AXR112" s="136"/>
      <c r="AXS112" s="136"/>
      <c r="AXT112" s="136"/>
      <c r="AXU112" s="136"/>
      <c r="AXV112" s="136"/>
      <c r="AXW112" s="136"/>
      <c r="AXX112" s="136"/>
      <c r="AXY112" s="136"/>
      <c r="AXZ112" s="136"/>
      <c r="AYA112" s="136"/>
      <c r="AYB112" s="136"/>
      <c r="AYC112" s="136"/>
      <c r="AYD112" s="136"/>
      <c r="AYE112" s="136"/>
      <c r="AYF112" s="136"/>
      <c r="AYG112" s="136"/>
      <c r="AYH112" s="136"/>
      <c r="AYI112" s="136"/>
      <c r="AYJ112" s="136"/>
      <c r="AYK112" s="136"/>
      <c r="AYL112" s="136"/>
      <c r="AYM112" s="136"/>
      <c r="AYN112" s="136"/>
      <c r="AYO112" s="136"/>
      <c r="AYP112" s="136"/>
      <c r="AYQ112" s="136"/>
      <c r="AYR112" s="136"/>
      <c r="AYS112" s="136"/>
      <c r="AYT112" s="136"/>
      <c r="AYU112" s="136"/>
      <c r="AYV112" s="136"/>
      <c r="AYW112" s="136"/>
      <c r="AYX112" s="136"/>
      <c r="AYY112" s="136"/>
      <c r="AYZ112" s="136"/>
      <c r="AZA112" s="136"/>
      <c r="AZB112" s="136"/>
      <c r="AZC112" s="136"/>
      <c r="AZD112" s="136"/>
      <c r="AZE112" s="136"/>
      <c r="AZF112" s="136"/>
      <c r="AZG112" s="136"/>
      <c r="AZH112" s="136"/>
      <c r="AZI112" s="136"/>
      <c r="AZJ112" s="136"/>
      <c r="AZK112" s="136"/>
      <c r="AZL112" s="136"/>
      <c r="AZM112" s="136"/>
      <c r="AZN112" s="136"/>
      <c r="AZO112" s="136"/>
      <c r="AZP112" s="136"/>
      <c r="AZQ112" s="136"/>
      <c r="AZR112" s="136"/>
      <c r="AZS112" s="136"/>
      <c r="AZT112" s="136"/>
      <c r="AZU112" s="136"/>
      <c r="AZV112" s="136"/>
      <c r="AZW112" s="136"/>
      <c r="AZX112" s="136"/>
      <c r="AZY112" s="136"/>
      <c r="AZZ112" s="136"/>
      <c r="BAA112" s="136"/>
      <c r="BAB112" s="136"/>
      <c r="BAC112" s="136"/>
      <c r="BAD112" s="136"/>
      <c r="BAE112" s="136"/>
      <c r="BAF112" s="136"/>
      <c r="BAG112" s="136"/>
      <c r="BAH112" s="136"/>
      <c r="BAI112" s="136"/>
      <c r="BAJ112" s="136"/>
      <c r="BAK112" s="136"/>
      <c r="BAL112" s="136"/>
      <c r="BAM112" s="136"/>
      <c r="BAN112" s="136"/>
      <c r="BAO112" s="136"/>
      <c r="BAP112" s="136"/>
      <c r="BAQ112" s="136"/>
      <c r="BAR112" s="136"/>
      <c r="BAS112" s="136"/>
      <c r="BAT112" s="136"/>
      <c r="BAU112" s="136"/>
      <c r="BAV112" s="136"/>
      <c r="BAW112" s="136"/>
      <c r="BAX112" s="136"/>
      <c r="BAY112" s="136"/>
      <c r="BAZ112" s="136"/>
      <c r="BBA112" s="136"/>
      <c r="BBB112" s="136"/>
      <c r="BBC112" s="136"/>
      <c r="BBD112" s="136"/>
      <c r="BBE112" s="136"/>
      <c r="BBF112" s="136"/>
      <c r="BBG112" s="136"/>
      <c r="BBH112" s="136"/>
      <c r="BBI112" s="136"/>
      <c r="BBJ112" s="136"/>
      <c r="BBK112" s="136"/>
      <c r="BBL112" s="136"/>
      <c r="BBM112" s="136"/>
      <c r="BBN112" s="136"/>
      <c r="BBO112" s="136"/>
      <c r="BBP112" s="136"/>
      <c r="BBQ112" s="136"/>
      <c r="BBR112" s="136"/>
      <c r="BBS112" s="136"/>
      <c r="BBT112" s="136"/>
      <c r="BBU112" s="136"/>
      <c r="BBV112" s="136"/>
      <c r="BBW112" s="136"/>
      <c r="BBX112" s="136"/>
      <c r="BBY112" s="136"/>
      <c r="BBZ112" s="136"/>
      <c r="BCA112" s="136"/>
      <c r="BCB112" s="136"/>
      <c r="BCC112" s="136"/>
      <c r="BCD112" s="136"/>
      <c r="BCE112" s="136"/>
      <c r="BCF112" s="136"/>
      <c r="BCG112" s="136"/>
      <c r="BCH112" s="136"/>
      <c r="BCI112" s="136"/>
      <c r="BCJ112" s="136"/>
      <c r="BCK112" s="136"/>
      <c r="BCL112" s="136"/>
      <c r="BCM112" s="136"/>
      <c r="BCN112" s="136"/>
      <c r="BCO112" s="136"/>
      <c r="BCP112" s="136"/>
      <c r="BCQ112" s="136"/>
      <c r="BCR112" s="136"/>
      <c r="BCS112" s="136"/>
      <c r="BCT112" s="136"/>
      <c r="BCU112" s="136"/>
      <c r="BCV112" s="136"/>
      <c r="BCW112" s="136"/>
      <c r="BCX112" s="136"/>
      <c r="BCY112" s="136"/>
      <c r="BCZ112" s="136"/>
      <c r="BDA112" s="136"/>
      <c r="BDB112" s="136"/>
      <c r="BDC112" s="136"/>
      <c r="BDD112" s="136"/>
      <c r="BDE112" s="136"/>
      <c r="BDF112" s="136"/>
      <c r="BDG112" s="136"/>
      <c r="BDH112" s="136"/>
      <c r="BDI112" s="136"/>
      <c r="BDJ112" s="136"/>
      <c r="BDK112" s="136"/>
      <c r="BDL112" s="136"/>
      <c r="BDM112" s="136"/>
      <c r="BDN112" s="136"/>
      <c r="BDO112" s="136"/>
      <c r="BDP112" s="136"/>
      <c r="BDQ112" s="136"/>
      <c r="BDR112" s="136"/>
      <c r="BDS112" s="136"/>
      <c r="BDT112" s="136"/>
      <c r="BDU112" s="136"/>
      <c r="BDV112" s="136"/>
      <c r="BDW112" s="136"/>
      <c r="BDX112" s="136"/>
      <c r="BDY112" s="136"/>
      <c r="BDZ112" s="136"/>
      <c r="BEA112" s="136"/>
      <c r="BEB112" s="136"/>
      <c r="BEC112" s="136"/>
      <c r="BED112" s="136"/>
      <c r="BEE112" s="136"/>
      <c r="BEF112" s="136"/>
      <c r="BEG112" s="136"/>
      <c r="BEH112" s="136"/>
      <c r="BEI112" s="136"/>
      <c r="BEJ112" s="136"/>
      <c r="BEK112" s="136"/>
      <c r="BEL112" s="136"/>
      <c r="BEM112" s="136"/>
      <c r="BEN112" s="136"/>
      <c r="BEO112" s="136"/>
      <c r="BEP112" s="136"/>
      <c r="BEQ112" s="136"/>
      <c r="BER112" s="136"/>
      <c r="BES112" s="136"/>
      <c r="BET112" s="136"/>
      <c r="BEU112" s="136"/>
      <c r="BEV112" s="136"/>
      <c r="BEW112" s="136"/>
      <c r="BEX112" s="136"/>
      <c r="BEY112" s="136"/>
      <c r="BEZ112" s="136"/>
      <c r="BFA112" s="136"/>
      <c r="BFB112" s="136"/>
      <c r="BFC112" s="136"/>
      <c r="BFD112" s="136"/>
      <c r="BFE112" s="136"/>
      <c r="BFF112" s="136"/>
      <c r="BFG112" s="136"/>
      <c r="BFH112" s="136"/>
      <c r="BFI112" s="136"/>
      <c r="BFJ112" s="136"/>
      <c r="BFK112" s="136"/>
      <c r="BFL112" s="136"/>
      <c r="BFM112" s="136"/>
      <c r="BFN112" s="136"/>
      <c r="BFO112" s="136"/>
      <c r="BFP112" s="136"/>
      <c r="BFQ112" s="136"/>
      <c r="BFR112" s="136"/>
      <c r="BFS112" s="136"/>
      <c r="BFT112" s="136"/>
      <c r="BFU112" s="136"/>
      <c r="BFV112" s="136"/>
      <c r="BFW112" s="136"/>
      <c r="BFX112" s="136"/>
      <c r="BFY112" s="136"/>
      <c r="BFZ112" s="136"/>
      <c r="BGA112" s="136"/>
      <c r="BGB112" s="136"/>
      <c r="BGC112" s="136"/>
      <c r="BGD112" s="136"/>
      <c r="BGE112" s="136"/>
      <c r="BGF112" s="136"/>
      <c r="BGG112" s="136"/>
      <c r="BGH112" s="136"/>
      <c r="BGI112" s="136"/>
      <c r="BGJ112" s="136"/>
      <c r="BGK112" s="136"/>
      <c r="BGL112" s="136"/>
      <c r="BGM112" s="136"/>
      <c r="BGN112" s="136"/>
      <c r="BGO112" s="136"/>
      <c r="BGP112" s="136"/>
      <c r="BGQ112" s="136"/>
      <c r="BGR112" s="136"/>
      <c r="BGS112" s="136"/>
      <c r="BGT112" s="136"/>
      <c r="BGU112" s="136"/>
      <c r="BGV112" s="136"/>
      <c r="BGW112" s="136"/>
      <c r="BGX112" s="136"/>
      <c r="BGY112" s="136"/>
      <c r="BGZ112" s="136"/>
      <c r="BHA112" s="136"/>
      <c r="BHB112" s="136"/>
      <c r="BHC112" s="136"/>
      <c r="BHD112" s="136"/>
      <c r="BHE112" s="136"/>
      <c r="BHF112" s="136"/>
      <c r="BHG112" s="136"/>
      <c r="BHH112" s="136"/>
      <c r="BHI112" s="136"/>
      <c r="BHJ112" s="136"/>
      <c r="BHK112" s="136"/>
      <c r="BHL112" s="136"/>
      <c r="BHM112" s="136"/>
      <c r="BHN112" s="136"/>
      <c r="BHO112" s="136"/>
      <c r="BHP112" s="136"/>
      <c r="BHQ112" s="136"/>
      <c r="BHR112" s="136"/>
      <c r="BHS112" s="136"/>
      <c r="BHT112" s="136"/>
      <c r="BHU112" s="136"/>
      <c r="BHV112" s="136"/>
      <c r="BHW112" s="136"/>
      <c r="BHX112" s="136"/>
      <c r="BHY112" s="136"/>
      <c r="BHZ112" s="136"/>
      <c r="BIA112" s="136"/>
      <c r="BIB112" s="136"/>
      <c r="BIC112" s="136"/>
      <c r="BID112" s="136"/>
      <c r="BIE112" s="136"/>
      <c r="BIF112" s="136"/>
      <c r="BIG112" s="136"/>
      <c r="BIH112" s="136"/>
      <c r="BII112" s="136"/>
      <c r="BIJ112" s="136"/>
      <c r="BIK112" s="136"/>
      <c r="BIL112" s="136"/>
      <c r="BIM112" s="136"/>
      <c r="BIN112" s="136"/>
      <c r="BIO112" s="136"/>
      <c r="BIP112" s="136"/>
      <c r="BIQ112" s="136"/>
      <c r="BIR112" s="136"/>
      <c r="BIS112" s="136"/>
      <c r="BIT112" s="136"/>
      <c r="BIU112" s="136"/>
      <c r="BIV112" s="136"/>
      <c r="BIW112" s="136"/>
      <c r="BIX112" s="136"/>
      <c r="BIY112" s="136"/>
      <c r="BIZ112" s="136"/>
      <c r="BJA112" s="136"/>
      <c r="BJB112" s="136"/>
      <c r="BJC112" s="136"/>
      <c r="BJD112" s="136"/>
      <c r="BJE112" s="136"/>
      <c r="BJF112" s="136"/>
      <c r="BJG112" s="136"/>
      <c r="BJH112" s="136"/>
      <c r="BJI112" s="136"/>
      <c r="BJJ112" s="136"/>
      <c r="BJK112" s="136"/>
      <c r="BJL112" s="136"/>
      <c r="BJM112" s="136"/>
      <c r="BJN112" s="136"/>
      <c r="BJO112" s="136"/>
      <c r="BJP112" s="136"/>
      <c r="BJQ112" s="136"/>
      <c r="BJR112" s="136"/>
      <c r="BJS112" s="136"/>
      <c r="BJT112" s="136"/>
      <c r="BJU112" s="136"/>
      <c r="BJV112" s="136"/>
      <c r="BJW112" s="136"/>
      <c r="BJX112" s="136"/>
      <c r="BJY112" s="136"/>
      <c r="BJZ112" s="136"/>
      <c r="BKA112" s="136"/>
      <c r="BKB112" s="136"/>
      <c r="BKC112" s="136"/>
      <c r="BKD112" s="136"/>
      <c r="BKE112" s="136"/>
      <c r="BKF112" s="136"/>
      <c r="BKG112" s="136"/>
      <c r="BKH112" s="136"/>
      <c r="BKI112" s="136"/>
      <c r="BKJ112" s="136"/>
      <c r="BKK112" s="136"/>
      <c r="BKL112" s="136"/>
      <c r="BKM112" s="136"/>
      <c r="BKN112" s="136"/>
      <c r="BKO112" s="136"/>
      <c r="BKP112" s="136"/>
      <c r="BKQ112" s="136"/>
      <c r="BKR112" s="136"/>
      <c r="BKS112" s="136"/>
      <c r="BKT112" s="136"/>
      <c r="BKU112" s="136"/>
      <c r="BKV112" s="136"/>
      <c r="BKW112" s="136"/>
      <c r="BKX112" s="136"/>
      <c r="BKY112" s="136"/>
      <c r="BKZ112" s="136"/>
      <c r="BLA112" s="136"/>
      <c r="BLB112" s="136"/>
      <c r="BLC112" s="136"/>
      <c r="BLD112" s="136"/>
      <c r="BLE112" s="136"/>
      <c r="BLF112" s="136"/>
      <c r="BLG112" s="136"/>
      <c r="BLH112" s="136"/>
      <c r="BLI112" s="136"/>
      <c r="BLJ112" s="136"/>
      <c r="BLK112" s="136"/>
      <c r="BLL112" s="136"/>
      <c r="BLM112" s="136"/>
      <c r="BLN112" s="136"/>
      <c r="BLO112" s="136"/>
      <c r="BLP112" s="136"/>
      <c r="BLQ112" s="136"/>
      <c r="BLR112" s="136"/>
      <c r="BLS112" s="136"/>
      <c r="BLT112" s="136"/>
      <c r="BLU112" s="136"/>
      <c r="BLV112" s="136"/>
      <c r="BLW112" s="136"/>
      <c r="BLX112" s="136"/>
      <c r="BLY112" s="136"/>
      <c r="BLZ112" s="136"/>
      <c r="BMA112" s="136"/>
      <c r="BMB112" s="136"/>
      <c r="BMC112" s="136"/>
      <c r="BMD112" s="136"/>
      <c r="BME112" s="136"/>
      <c r="BMF112" s="136"/>
      <c r="BMG112" s="136"/>
      <c r="BMH112" s="136"/>
      <c r="BMI112" s="136"/>
      <c r="BMJ112" s="136"/>
      <c r="BMK112" s="136"/>
      <c r="BML112" s="136"/>
      <c r="BMM112" s="136"/>
      <c r="BMN112" s="136"/>
      <c r="BMO112" s="136"/>
      <c r="BMP112" s="136"/>
      <c r="BMQ112" s="136"/>
      <c r="BMR112" s="136"/>
      <c r="BMS112" s="136"/>
      <c r="BMT112" s="136"/>
      <c r="BMU112" s="136"/>
      <c r="BMV112" s="136"/>
      <c r="BMW112" s="136"/>
      <c r="BMX112" s="136"/>
      <c r="BMY112" s="136"/>
      <c r="BMZ112" s="136"/>
      <c r="BNA112" s="136"/>
      <c r="BNB112" s="136"/>
      <c r="BNC112" s="136"/>
      <c r="BND112" s="136"/>
      <c r="BNE112" s="136"/>
      <c r="BNF112" s="136"/>
      <c r="BNG112" s="136"/>
      <c r="BNH112" s="136"/>
      <c r="BNI112" s="136"/>
      <c r="BNJ112" s="136"/>
      <c r="BNK112" s="136"/>
      <c r="BNL112" s="136"/>
      <c r="BNM112" s="136"/>
      <c r="BNN112" s="136"/>
      <c r="BNO112" s="136"/>
      <c r="BNP112" s="136"/>
      <c r="BNQ112" s="136"/>
      <c r="BNR112" s="136"/>
      <c r="BNS112" s="136"/>
      <c r="BNT112" s="136"/>
      <c r="BNU112" s="136"/>
      <c r="BNV112" s="136"/>
      <c r="BNW112" s="136"/>
      <c r="BNX112" s="136"/>
      <c r="BNY112" s="136"/>
      <c r="BNZ112" s="136"/>
      <c r="BOA112" s="136"/>
      <c r="BOB112" s="136"/>
      <c r="BOC112" s="136"/>
      <c r="BOD112" s="136"/>
      <c r="BOE112" s="136"/>
      <c r="BOF112" s="136"/>
      <c r="BOG112" s="136"/>
      <c r="BOH112" s="136"/>
      <c r="BOI112" s="136"/>
      <c r="BOJ112" s="136"/>
      <c r="BOK112" s="136"/>
      <c r="BOL112" s="136"/>
      <c r="BOM112" s="136"/>
      <c r="BON112" s="136"/>
      <c r="BOO112" s="136"/>
      <c r="BOP112" s="136"/>
      <c r="BOQ112" s="136"/>
      <c r="BOR112" s="136"/>
      <c r="BOS112" s="136"/>
      <c r="BOT112" s="136"/>
      <c r="BOU112" s="136"/>
      <c r="BOV112" s="136"/>
      <c r="BOW112" s="136"/>
      <c r="BOX112" s="136"/>
      <c r="BOY112" s="136"/>
      <c r="BOZ112" s="136"/>
      <c r="BPA112" s="136"/>
      <c r="BPB112" s="136"/>
      <c r="BPC112" s="136"/>
      <c r="BPD112" s="136"/>
      <c r="BPE112" s="136"/>
      <c r="BPF112" s="136"/>
      <c r="BPG112" s="136"/>
      <c r="BPH112" s="136"/>
      <c r="BPI112" s="136"/>
      <c r="BPJ112" s="136"/>
      <c r="BPK112" s="136"/>
      <c r="BPL112" s="136"/>
      <c r="BPM112" s="136"/>
      <c r="BPN112" s="136"/>
      <c r="BPO112" s="136"/>
      <c r="BPP112" s="136"/>
      <c r="BPQ112" s="136"/>
      <c r="BPR112" s="136"/>
      <c r="BPS112" s="136"/>
      <c r="BPT112" s="136"/>
      <c r="BPU112" s="136"/>
      <c r="BPV112" s="136"/>
      <c r="BPW112" s="136"/>
      <c r="BPX112" s="136"/>
      <c r="BPY112" s="136"/>
      <c r="BPZ112" s="136"/>
      <c r="BQA112" s="136"/>
      <c r="BQB112" s="136"/>
      <c r="BQC112" s="136"/>
      <c r="BQD112" s="136"/>
      <c r="BQE112" s="136"/>
      <c r="BQF112" s="136"/>
      <c r="BQG112" s="136"/>
      <c r="BQH112" s="136"/>
      <c r="BQI112" s="136"/>
      <c r="BQJ112" s="136"/>
      <c r="BQK112" s="136"/>
      <c r="BQL112" s="136"/>
      <c r="BQM112" s="136"/>
      <c r="BQN112" s="136"/>
      <c r="BQO112" s="136"/>
      <c r="BQP112" s="136"/>
      <c r="BQQ112" s="136"/>
      <c r="BQR112" s="136"/>
      <c r="BQS112" s="136"/>
      <c r="BQT112" s="136"/>
      <c r="BQU112" s="136"/>
      <c r="BQV112" s="136"/>
      <c r="BQW112" s="136"/>
      <c r="BQX112" s="136"/>
      <c r="BQY112" s="136"/>
      <c r="BQZ112" s="136"/>
      <c r="BRA112" s="136"/>
      <c r="BRB112" s="136"/>
      <c r="BRC112" s="136"/>
      <c r="BRD112" s="136"/>
      <c r="BRE112" s="136"/>
      <c r="BRF112" s="136"/>
      <c r="BRG112" s="136"/>
      <c r="BRH112" s="136"/>
      <c r="BRI112" s="136"/>
      <c r="BRJ112" s="136"/>
      <c r="BRK112" s="136"/>
      <c r="BRL112" s="136"/>
      <c r="BRM112" s="136"/>
      <c r="BRN112" s="136"/>
      <c r="BRO112" s="136"/>
      <c r="BRP112" s="136"/>
      <c r="BRQ112" s="136"/>
      <c r="BRR112" s="136"/>
      <c r="BRS112" s="136"/>
      <c r="BRT112" s="136"/>
      <c r="BRU112" s="136"/>
      <c r="BRV112" s="136"/>
      <c r="BRW112" s="136"/>
      <c r="BRX112" s="136"/>
      <c r="BRY112" s="136"/>
      <c r="BRZ112" s="136"/>
      <c r="BSA112" s="136"/>
      <c r="BSB112" s="136"/>
      <c r="BSC112" s="136"/>
      <c r="BSD112" s="136"/>
      <c r="BSE112" s="136"/>
      <c r="BSF112" s="136"/>
      <c r="BSG112" s="136"/>
      <c r="BSH112" s="136"/>
      <c r="BSI112" s="136"/>
      <c r="BSJ112" s="136"/>
      <c r="BSK112" s="136"/>
      <c r="BSL112" s="136"/>
      <c r="BSM112" s="136"/>
      <c r="BSN112" s="136"/>
      <c r="BSO112" s="136"/>
      <c r="BSP112" s="136"/>
      <c r="BSQ112" s="136"/>
      <c r="BSR112" s="136"/>
      <c r="BSS112" s="136"/>
      <c r="BST112" s="136"/>
      <c r="BSU112" s="136"/>
      <c r="BSV112" s="136"/>
      <c r="BSW112" s="136"/>
      <c r="BSX112" s="136"/>
      <c r="BSY112" s="136"/>
      <c r="BSZ112" s="136"/>
      <c r="BTA112" s="136"/>
      <c r="BTB112" s="136"/>
      <c r="BTC112" s="136"/>
      <c r="BTD112" s="136"/>
      <c r="BTE112" s="136"/>
      <c r="BTF112" s="136"/>
      <c r="BTG112" s="136"/>
      <c r="BTH112" s="136"/>
      <c r="BTI112" s="136"/>
      <c r="BTJ112" s="136"/>
      <c r="BTK112" s="136"/>
      <c r="BTL112" s="136"/>
      <c r="BTM112" s="136"/>
      <c r="BTN112" s="136"/>
      <c r="BTO112" s="136"/>
      <c r="BTP112" s="136"/>
      <c r="BTQ112" s="136"/>
      <c r="BTR112" s="136"/>
      <c r="BTS112" s="136"/>
      <c r="BTT112" s="136"/>
      <c r="BTU112" s="136"/>
      <c r="BTV112" s="136"/>
      <c r="BTW112" s="136"/>
      <c r="BTX112" s="136"/>
      <c r="BTY112" s="136"/>
      <c r="BTZ112" s="136"/>
      <c r="BUA112" s="136"/>
      <c r="BUB112" s="136"/>
      <c r="BUC112" s="136"/>
      <c r="BUD112" s="136"/>
      <c r="BUE112" s="136"/>
      <c r="BUF112" s="136"/>
      <c r="BUG112" s="136"/>
      <c r="BUH112" s="136"/>
      <c r="BUI112" s="136"/>
      <c r="BUJ112" s="136"/>
      <c r="BUK112" s="136"/>
      <c r="BUL112" s="136"/>
      <c r="BUM112" s="136"/>
      <c r="BUN112" s="136"/>
      <c r="BUO112" s="136"/>
      <c r="BUP112" s="136"/>
      <c r="BUQ112" s="136"/>
      <c r="BUR112" s="136"/>
      <c r="BUS112" s="136"/>
      <c r="BUT112" s="136"/>
      <c r="BUU112" s="136"/>
      <c r="BUV112" s="136"/>
      <c r="BUW112" s="136"/>
      <c r="BUX112" s="136"/>
      <c r="BUY112" s="136"/>
      <c r="BUZ112" s="136"/>
      <c r="BVA112" s="136"/>
      <c r="BVB112" s="136"/>
      <c r="BVC112" s="136"/>
      <c r="BVD112" s="136"/>
      <c r="BVE112" s="136"/>
      <c r="BVF112" s="136"/>
      <c r="BVG112" s="136"/>
      <c r="BVH112" s="136"/>
      <c r="BVI112" s="136"/>
      <c r="BVJ112" s="136"/>
      <c r="BVK112" s="136"/>
      <c r="BVL112" s="136"/>
      <c r="BVM112" s="136"/>
      <c r="BVN112" s="136"/>
      <c r="BVO112" s="136"/>
      <c r="BVP112" s="136"/>
      <c r="BVQ112" s="136"/>
      <c r="BVR112" s="136"/>
      <c r="BVS112" s="136"/>
      <c r="BVT112" s="136"/>
      <c r="BVU112" s="136"/>
      <c r="BVV112" s="136"/>
      <c r="BVW112" s="136"/>
      <c r="BVX112" s="136"/>
      <c r="BVY112" s="136"/>
      <c r="BVZ112" s="136"/>
      <c r="BWA112" s="136"/>
      <c r="BWB112" s="136"/>
      <c r="BWC112" s="136"/>
      <c r="BWD112" s="136"/>
      <c r="BWE112" s="136"/>
      <c r="BWF112" s="136"/>
      <c r="BWG112" s="136"/>
      <c r="BWH112" s="136"/>
      <c r="BWI112" s="136"/>
      <c r="BWJ112" s="136"/>
      <c r="BWK112" s="136"/>
      <c r="BWL112" s="136"/>
      <c r="BWM112" s="136"/>
      <c r="BWN112" s="136"/>
      <c r="BWO112" s="136"/>
      <c r="BWP112" s="136"/>
      <c r="BWQ112" s="136"/>
      <c r="BWR112" s="136"/>
      <c r="BWS112" s="136"/>
      <c r="BWT112" s="136"/>
      <c r="BWU112" s="136"/>
      <c r="BWV112" s="136"/>
      <c r="BWW112" s="136"/>
      <c r="BWX112" s="136"/>
      <c r="BWY112" s="136"/>
      <c r="BWZ112" s="136"/>
      <c r="BXA112" s="136"/>
      <c r="BXB112" s="136"/>
      <c r="BXC112" s="136"/>
      <c r="BXD112" s="136"/>
      <c r="BXE112" s="136"/>
      <c r="BXF112" s="136"/>
      <c r="BXG112" s="136"/>
      <c r="BXH112" s="136"/>
      <c r="BXI112" s="136"/>
      <c r="BXJ112" s="136"/>
      <c r="BXK112" s="136"/>
      <c r="BXL112" s="136"/>
      <c r="BXM112" s="136"/>
      <c r="BXN112" s="136"/>
      <c r="BXO112" s="136"/>
      <c r="BXP112" s="136"/>
      <c r="BXQ112" s="136"/>
      <c r="BXR112" s="136"/>
      <c r="BXS112" s="136"/>
      <c r="BXT112" s="136"/>
      <c r="BXU112" s="136"/>
      <c r="BXV112" s="136"/>
      <c r="BXW112" s="136"/>
      <c r="BXX112" s="136"/>
      <c r="BXY112" s="136"/>
      <c r="BXZ112" s="136"/>
      <c r="BYA112" s="136"/>
      <c r="BYB112" s="136"/>
      <c r="BYC112" s="136"/>
      <c r="BYD112" s="136"/>
      <c r="BYE112" s="136"/>
      <c r="BYF112" s="136"/>
      <c r="BYG112" s="136"/>
      <c r="BYH112" s="136"/>
      <c r="BYI112" s="136"/>
      <c r="BYJ112" s="136"/>
      <c r="BYK112" s="136"/>
      <c r="BYL112" s="136"/>
      <c r="BYM112" s="136"/>
      <c r="BYN112" s="136"/>
      <c r="BYO112" s="136"/>
      <c r="BYP112" s="136"/>
      <c r="BYQ112" s="136"/>
      <c r="BYR112" s="136"/>
      <c r="BYS112" s="136"/>
      <c r="BYT112" s="136"/>
      <c r="BYU112" s="136"/>
      <c r="BYV112" s="136"/>
      <c r="BYW112" s="136"/>
      <c r="BYX112" s="136"/>
      <c r="BYY112" s="136"/>
      <c r="BYZ112" s="136"/>
      <c r="BZA112" s="136"/>
      <c r="BZB112" s="136"/>
      <c r="BZC112" s="136"/>
      <c r="BZD112" s="136"/>
      <c r="BZE112" s="136"/>
      <c r="BZF112" s="136"/>
      <c r="BZG112" s="136"/>
      <c r="BZH112" s="136"/>
      <c r="BZI112" s="136"/>
      <c r="BZJ112" s="136"/>
      <c r="BZK112" s="136"/>
      <c r="BZL112" s="136"/>
      <c r="BZM112" s="136"/>
      <c r="BZN112" s="136"/>
      <c r="BZO112" s="136"/>
      <c r="BZP112" s="136"/>
      <c r="BZQ112" s="136"/>
      <c r="BZR112" s="136"/>
      <c r="BZS112" s="136"/>
      <c r="BZT112" s="136"/>
      <c r="BZU112" s="136"/>
      <c r="BZV112" s="136"/>
      <c r="BZW112" s="136"/>
      <c r="BZX112" s="136"/>
      <c r="BZY112" s="136"/>
      <c r="BZZ112" s="136"/>
      <c r="CAA112" s="136"/>
      <c r="CAB112" s="136"/>
      <c r="CAC112" s="136"/>
      <c r="CAD112" s="136"/>
      <c r="CAE112" s="136"/>
      <c r="CAF112" s="136"/>
      <c r="CAG112" s="136"/>
      <c r="CAH112" s="136"/>
      <c r="CAI112" s="136"/>
      <c r="CAJ112" s="136"/>
      <c r="CAK112" s="136"/>
      <c r="CAL112" s="136"/>
      <c r="CAM112" s="136"/>
      <c r="CAN112" s="136"/>
      <c r="CAO112" s="136"/>
      <c r="CAP112" s="136"/>
      <c r="CAQ112" s="136"/>
      <c r="CAR112" s="136"/>
      <c r="CAS112" s="136"/>
      <c r="CAT112" s="136"/>
      <c r="CAU112" s="136"/>
      <c r="CAV112" s="136"/>
      <c r="CAW112" s="136"/>
      <c r="CAX112" s="136"/>
      <c r="CAY112" s="136"/>
      <c r="CAZ112" s="136"/>
      <c r="CBA112" s="136"/>
      <c r="CBB112" s="136"/>
      <c r="CBC112" s="136"/>
      <c r="CBD112" s="136"/>
      <c r="CBE112" s="136"/>
      <c r="CBF112" s="136"/>
      <c r="CBG112" s="136"/>
      <c r="CBH112" s="136"/>
      <c r="CBI112" s="136"/>
      <c r="CBJ112" s="136"/>
      <c r="CBK112" s="136"/>
      <c r="CBL112" s="136"/>
    </row>
    <row r="113" spans="1:2092" s="116" customFormat="1" x14ac:dyDescent="0.25">
      <c r="B113" s="47" t="s">
        <v>159</v>
      </c>
      <c r="C113" s="29"/>
      <c r="D113" s="48">
        <f>D111-D112</f>
        <v>18962002.229999997</v>
      </c>
      <c r="E113" s="48">
        <f t="shared" ref="E113:M113" si="37">E111-E112</f>
        <v>4612145.57</v>
      </c>
      <c r="F113" s="48">
        <f t="shared" si="37"/>
        <v>11347336.279999997</v>
      </c>
      <c r="G113" s="48">
        <f t="shared" si="37"/>
        <v>182038</v>
      </c>
      <c r="H113" s="48">
        <f t="shared" si="37"/>
        <v>0</v>
      </c>
      <c r="I113" s="48">
        <f t="shared" si="37"/>
        <v>25274986.27</v>
      </c>
      <c r="J113" s="48">
        <f t="shared" si="37"/>
        <v>5759738.3999999985</v>
      </c>
      <c r="K113" s="48">
        <f t="shared" si="37"/>
        <v>19996811.810000002</v>
      </c>
      <c r="L113" s="48">
        <f t="shared" si="37"/>
        <v>6263882.4499999993</v>
      </c>
      <c r="M113" s="48">
        <f t="shared" si="37"/>
        <v>1600</v>
      </c>
      <c r="N113" s="46">
        <f t="shared" si="36"/>
        <v>92400541.010000005</v>
      </c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  <c r="AJ113" s="136"/>
      <c r="AK113" s="136"/>
      <c r="AL113" s="136"/>
      <c r="AM113" s="136"/>
      <c r="AN113" s="136"/>
      <c r="AO113" s="136"/>
      <c r="AP113" s="136"/>
      <c r="AQ113" s="136"/>
      <c r="AR113" s="136"/>
      <c r="AS113" s="136"/>
      <c r="AT113" s="136"/>
      <c r="AU113" s="136"/>
      <c r="AV113" s="136"/>
      <c r="AW113" s="136"/>
      <c r="AX113" s="136"/>
      <c r="AY113" s="136"/>
      <c r="AZ113" s="136"/>
      <c r="BA113" s="136"/>
      <c r="BB113" s="136"/>
      <c r="BC113" s="136"/>
      <c r="BD113" s="136"/>
      <c r="BE113" s="136"/>
      <c r="BF113" s="136"/>
      <c r="BG113" s="136"/>
      <c r="BH113" s="136"/>
      <c r="BI113" s="136"/>
      <c r="BJ113" s="136"/>
      <c r="BK113" s="136"/>
      <c r="BL113" s="136"/>
      <c r="BM113" s="136"/>
      <c r="BN113" s="136"/>
      <c r="BO113" s="136"/>
      <c r="BP113" s="136"/>
      <c r="BQ113" s="136"/>
      <c r="BR113" s="136"/>
      <c r="BS113" s="136"/>
      <c r="BT113" s="136"/>
      <c r="BU113" s="136"/>
      <c r="BV113" s="136"/>
      <c r="BW113" s="136"/>
      <c r="BX113" s="136"/>
      <c r="BY113" s="136"/>
      <c r="BZ113" s="136"/>
      <c r="CA113" s="136"/>
      <c r="CB113" s="136"/>
      <c r="CC113" s="136"/>
      <c r="CD113" s="136"/>
      <c r="CE113" s="136"/>
      <c r="CF113" s="136"/>
      <c r="CG113" s="136"/>
      <c r="CH113" s="136"/>
      <c r="CI113" s="136"/>
      <c r="CJ113" s="136"/>
      <c r="CK113" s="136"/>
      <c r="CL113" s="136"/>
      <c r="CM113" s="136"/>
      <c r="CN113" s="136"/>
      <c r="CO113" s="136"/>
      <c r="CP113" s="136"/>
      <c r="CQ113" s="136"/>
      <c r="CR113" s="136"/>
      <c r="CS113" s="136"/>
      <c r="CT113" s="136"/>
      <c r="CU113" s="136"/>
      <c r="CV113" s="136"/>
      <c r="CW113" s="136"/>
      <c r="CX113" s="136"/>
      <c r="CY113" s="136"/>
      <c r="CZ113" s="136"/>
      <c r="DA113" s="136"/>
      <c r="DB113" s="136"/>
      <c r="DC113" s="136"/>
      <c r="DD113" s="136"/>
      <c r="DE113" s="136"/>
      <c r="DF113" s="136"/>
      <c r="DG113" s="136"/>
      <c r="DH113" s="136"/>
      <c r="DI113" s="136"/>
      <c r="DJ113" s="136"/>
      <c r="DK113" s="136"/>
      <c r="DL113" s="136"/>
      <c r="DM113" s="136"/>
      <c r="DN113" s="136"/>
      <c r="DO113" s="136"/>
      <c r="DP113" s="136"/>
      <c r="DQ113" s="136"/>
      <c r="DR113" s="136"/>
      <c r="DS113" s="136"/>
      <c r="DT113" s="136"/>
      <c r="DU113" s="136"/>
      <c r="DV113" s="136"/>
      <c r="DW113" s="136"/>
      <c r="DX113" s="136"/>
      <c r="DY113" s="136"/>
      <c r="DZ113" s="136"/>
      <c r="EA113" s="136"/>
      <c r="EB113" s="136"/>
      <c r="EC113" s="136"/>
      <c r="ED113" s="136"/>
      <c r="EE113" s="136"/>
      <c r="EF113" s="136"/>
      <c r="EG113" s="136"/>
      <c r="EH113" s="136"/>
      <c r="EI113" s="136"/>
      <c r="EJ113" s="136"/>
      <c r="EK113" s="136"/>
      <c r="EL113" s="136"/>
      <c r="EM113" s="136"/>
      <c r="EN113" s="136"/>
      <c r="EO113" s="136"/>
      <c r="EP113" s="136"/>
      <c r="EQ113" s="136"/>
      <c r="ER113" s="136"/>
      <c r="ES113" s="136"/>
      <c r="ET113" s="136"/>
      <c r="EU113" s="136"/>
      <c r="EV113" s="136"/>
      <c r="EW113" s="136"/>
      <c r="EX113" s="136"/>
      <c r="EY113" s="136"/>
      <c r="EZ113" s="136"/>
      <c r="FA113" s="136"/>
      <c r="FB113" s="136"/>
      <c r="FC113" s="136"/>
      <c r="FD113" s="136"/>
      <c r="FE113" s="136"/>
      <c r="FF113" s="136"/>
      <c r="FG113" s="136"/>
      <c r="FH113" s="136"/>
      <c r="FI113" s="136"/>
      <c r="FJ113" s="136"/>
      <c r="FK113" s="136"/>
      <c r="FL113" s="136"/>
      <c r="FM113" s="136"/>
      <c r="FN113" s="136"/>
      <c r="FO113" s="136"/>
      <c r="FP113" s="136"/>
      <c r="FQ113" s="136"/>
      <c r="FR113" s="136"/>
      <c r="FS113" s="136"/>
      <c r="FT113" s="136"/>
      <c r="FU113" s="136"/>
      <c r="FV113" s="136"/>
      <c r="FW113" s="136"/>
      <c r="FX113" s="136"/>
      <c r="FY113" s="136"/>
      <c r="FZ113" s="136"/>
      <c r="GA113" s="136"/>
      <c r="GB113" s="136"/>
      <c r="GC113" s="136"/>
      <c r="GD113" s="136"/>
      <c r="GE113" s="136"/>
      <c r="GF113" s="136"/>
      <c r="GG113" s="136"/>
      <c r="GH113" s="136"/>
      <c r="GI113" s="136"/>
      <c r="GJ113" s="136"/>
      <c r="GK113" s="136"/>
      <c r="GL113" s="136"/>
      <c r="GM113" s="136"/>
      <c r="GN113" s="136"/>
      <c r="GO113" s="136"/>
      <c r="GP113" s="136"/>
      <c r="GQ113" s="136"/>
      <c r="GR113" s="136"/>
      <c r="GS113" s="136"/>
      <c r="GT113" s="136"/>
      <c r="GU113" s="136"/>
      <c r="GV113" s="136"/>
      <c r="GW113" s="136"/>
      <c r="GX113" s="136"/>
      <c r="GY113" s="136"/>
      <c r="GZ113" s="136"/>
      <c r="HA113" s="136"/>
      <c r="HB113" s="136"/>
      <c r="HC113" s="136"/>
      <c r="HD113" s="136"/>
      <c r="HE113" s="136"/>
      <c r="HF113" s="136"/>
      <c r="HG113" s="136"/>
      <c r="HH113" s="136"/>
      <c r="HI113" s="136"/>
      <c r="HJ113" s="136"/>
      <c r="HK113" s="136"/>
      <c r="HL113" s="136"/>
      <c r="HM113" s="136"/>
      <c r="HN113" s="136"/>
      <c r="HO113" s="136"/>
      <c r="HP113" s="136"/>
      <c r="HQ113" s="136"/>
      <c r="HR113" s="136"/>
      <c r="HS113" s="136"/>
      <c r="HT113" s="136"/>
      <c r="HU113" s="136"/>
      <c r="HV113" s="136"/>
      <c r="HW113" s="136"/>
      <c r="HX113" s="136"/>
      <c r="HY113" s="136"/>
      <c r="HZ113" s="136"/>
      <c r="IA113" s="136"/>
      <c r="IB113" s="136"/>
      <c r="IC113" s="136"/>
      <c r="ID113" s="136"/>
      <c r="IE113" s="136"/>
      <c r="IF113" s="136"/>
      <c r="IG113" s="136"/>
      <c r="IH113" s="136"/>
      <c r="II113" s="136"/>
      <c r="IJ113" s="136"/>
      <c r="IK113" s="136"/>
      <c r="IL113" s="136"/>
      <c r="IM113" s="136"/>
      <c r="IN113" s="136"/>
      <c r="IO113" s="136"/>
      <c r="IP113" s="136"/>
      <c r="IQ113" s="136"/>
      <c r="IR113" s="136"/>
      <c r="IS113" s="136"/>
      <c r="IT113" s="136"/>
      <c r="IU113" s="136"/>
      <c r="IV113" s="136"/>
      <c r="IW113" s="136"/>
      <c r="IX113" s="136"/>
      <c r="IY113" s="136"/>
      <c r="IZ113" s="136"/>
      <c r="JA113" s="136"/>
      <c r="JB113" s="136"/>
      <c r="JC113" s="136"/>
      <c r="JD113" s="136"/>
      <c r="JE113" s="136"/>
      <c r="JF113" s="136"/>
      <c r="JG113" s="136"/>
      <c r="JH113" s="136"/>
      <c r="JI113" s="136"/>
      <c r="JJ113" s="136"/>
      <c r="JK113" s="136"/>
      <c r="JL113" s="136"/>
      <c r="JM113" s="136"/>
      <c r="JN113" s="136"/>
      <c r="JO113" s="136"/>
      <c r="JP113" s="136"/>
      <c r="JQ113" s="136"/>
      <c r="JR113" s="136"/>
      <c r="JS113" s="136"/>
      <c r="JT113" s="136"/>
      <c r="JU113" s="136"/>
      <c r="JV113" s="136"/>
      <c r="JW113" s="136"/>
      <c r="JX113" s="136"/>
      <c r="JY113" s="136"/>
      <c r="JZ113" s="136"/>
      <c r="KA113" s="136"/>
      <c r="KB113" s="136"/>
      <c r="KC113" s="136"/>
      <c r="KD113" s="136"/>
      <c r="KE113" s="136"/>
      <c r="KF113" s="136"/>
      <c r="KG113" s="136"/>
      <c r="KH113" s="136"/>
      <c r="KI113" s="136"/>
      <c r="KJ113" s="136"/>
      <c r="KK113" s="136"/>
      <c r="KL113" s="136"/>
      <c r="KM113" s="136"/>
      <c r="KN113" s="136"/>
      <c r="KO113" s="136"/>
      <c r="KP113" s="136"/>
      <c r="KQ113" s="136"/>
      <c r="KR113" s="136"/>
      <c r="KS113" s="136"/>
      <c r="KT113" s="136"/>
      <c r="KU113" s="136"/>
      <c r="KV113" s="136"/>
      <c r="KW113" s="136"/>
      <c r="KX113" s="136"/>
      <c r="KY113" s="136"/>
      <c r="KZ113" s="136"/>
      <c r="LA113" s="136"/>
      <c r="LB113" s="136"/>
      <c r="LC113" s="136"/>
      <c r="LD113" s="136"/>
      <c r="LE113" s="136"/>
      <c r="LF113" s="136"/>
      <c r="LG113" s="136"/>
      <c r="LH113" s="136"/>
      <c r="LI113" s="136"/>
      <c r="LJ113" s="136"/>
      <c r="LK113" s="136"/>
      <c r="LL113" s="136"/>
      <c r="LM113" s="136"/>
      <c r="LN113" s="136"/>
      <c r="LO113" s="136"/>
      <c r="LP113" s="136"/>
      <c r="LQ113" s="136"/>
      <c r="LR113" s="136"/>
      <c r="LS113" s="136"/>
      <c r="LT113" s="136"/>
      <c r="LU113" s="136"/>
      <c r="LV113" s="136"/>
      <c r="LW113" s="136"/>
      <c r="LX113" s="136"/>
      <c r="LY113" s="136"/>
      <c r="LZ113" s="136"/>
      <c r="MA113" s="136"/>
      <c r="MB113" s="136"/>
      <c r="MC113" s="136"/>
      <c r="MD113" s="136"/>
      <c r="ME113" s="136"/>
      <c r="MF113" s="136"/>
      <c r="MG113" s="136"/>
      <c r="MH113" s="136"/>
      <c r="MI113" s="136"/>
      <c r="MJ113" s="136"/>
      <c r="MK113" s="136"/>
      <c r="ML113" s="136"/>
      <c r="MM113" s="136"/>
      <c r="MN113" s="136"/>
      <c r="MO113" s="136"/>
      <c r="MP113" s="136"/>
      <c r="MQ113" s="136"/>
      <c r="MR113" s="136"/>
      <c r="MS113" s="136"/>
      <c r="MT113" s="136"/>
      <c r="MU113" s="136"/>
      <c r="MV113" s="136"/>
      <c r="MW113" s="136"/>
      <c r="MX113" s="136"/>
      <c r="MY113" s="136"/>
      <c r="MZ113" s="136"/>
      <c r="NA113" s="136"/>
      <c r="NB113" s="136"/>
      <c r="NC113" s="136"/>
      <c r="ND113" s="136"/>
      <c r="NE113" s="136"/>
      <c r="NF113" s="136"/>
      <c r="NG113" s="136"/>
      <c r="NH113" s="136"/>
      <c r="NI113" s="136"/>
      <c r="NJ113" s="136"/>
      <c r="NK113" s="136"/>
      <c r="NL113" s="136"/>
      <c r="NM113" s="136"/>
      <c r="NN113" s="136"/>
      <c r="NO113" s="136"/>
      <c r="NP113" s="136"/>
      <c r="NQ113" s="136"/>
      <c r="NR113" s="136"/>
      <c r="NS113" s="136"/>
      <c r="NT113" s="136"/>
      <c r="NU113" s="136"/>
      <c r="NV113" s="136"/>
      <c r="NW113" s="136"/>
      <c r="NX113" s="136"/>
      <c r="NY113" s="136"/>
      <c r="NZ113" s="136"/>
      <c r="OA113" s="136"/>
      <c r="OB113" s="136"/>
      <c r="OC113" s="136"/>
      <c r="OD113" s="136"/>
      <c r="OE113" s="136"/>
      <c r="OF113" s="136"/>
      <c r="OG113" s="136"/>
      <c r="OH113" s="136"/>
      <c r="OI113" s="136"/>
      <c r="OJ113" s="136"/>
      <c r="OK113" s="136"/>
      <c r="OL113" s="136"/>
      <c r="OM113" s="136"/>
      <c r="ON113" s="136"/>
      <c r="OO113" s="136"/>
      <c r="OP113" s="136"/>
      <c r="OQ113" s="136"/>
      <c r="OR113" s="136"/>
      <c r="OS113" s="136"/>
      <c r="OT113" s="136"/>
      <c r="OU113" s="136"/>
      <c r="OV113" s="136"/>
      <c r="OW113" s="136"/>
      <c r="OX113" s="136"/>
      <c r="OY113" s="136"/>
      <c r="OZ113" s="136"/>
      <c r="PA113" s="136"/>
      <c r="PB113" s="136"/>
      <c r="PC113" s="136"/>
      <c r="PD113" s="136"/>
      <c r="PE113" s="136"/>
      <c r="PF113" s="136"/>
      <c r="PG113" s="136"/>
      <c r="PH113" s="136"/>
      <c r="PI113" s="136"/>
      <c r="PJ113" s="136"/>
      <c r="PK113" s="136"/>
      <c r="PL113" s="136"/>
      <c r="PM113" s="136"/>
      <c r="PN113" s="136"/>
      <c r="PO113" s="136"/>
      <c r="PP113" s="136"/>
      <c r="PQ113" s="136"/>
      <c r="PR113" s="136"/>
      <c r="PS113" s="136"/>
      <c r="PT113" s="136"/>
      <c r="PU113" s="136"/>
      <c r="PV113" s="136"/>
      <c r="PW113" s="136"/>
      <c r="PX113" s="136"/>
      <c r="PY113" s="136"/>
      <c r="PZ113" s="136"/>
      <c r="QA113" s="136"/>
      <c r="QB113" s="136"/>
      <c r="QC113" s="136"/>
      <c r="QD113" s="136"/>
      <c r="QE113" s="136"/>
      <c r="QF113" s="136"/>
      <c r="QG113" s="136"/>
      <c r="QH113" s="136"/>
      <c r="QI113" s="136"/>
      <c r="QJ113" s="136"/>
      <c r="QK113" s="136"/>
      <c r="QL113" s="136"/>
      <c r="QM113" s="136"/>
      <c r="QN113" s="136"/>
      <c r="QO113" s="136"/>
      <c r="QP113" s="136"/>
      <c r="QQ113" s="136"/>
      <c r="QR113" s="136"/>
      <c r="QS113" s="136"/>
      <c r="QT113" s="136"/>
      <c r="QU113" s="136"/>
      <c r="QV113" s="136"/>
      <c r="QW113" s="136"/>
      <c r="QX113" s="136"/>
      <c r="QY113" s="136"/>
      <c r="QZ113" s="136"/>
      <c r="RA113" s="136"/>
      <c r="RB113" s="136"/>
      <c r="RC113" s="136"/>
      <c r="RD113" s="136"/>
      <c r="RE113" s="136"/>
      <c r="RF113" s="136"/>
      <c r="RG113" s="136"/>
      <c r="RH113" s="136"/>
      <c r="RI113" s="136"/>
      <c r="RJ113" s="136"/>
      <c r="RK113" s="136"/>
      <c r="RL113" s="136"/>
      <c r="RM113" s="136"/>
      <c r="RN113" s="136"/>
      <c r="RO113" s="136"/>
      <c r="RP113" s="136"/>
      <c r="RQ113" s="136"/>
      <c r="RR113" s="136"/>
      <c r="RS113" s="136"/>
      <c r="RT113" s="136"/>
      <c r="RU113" s="136"/>
      <c r="RV113" s="136"/>
      <c r="RW113" s="136"/>
      <c r="RX113" s="136"/>
      <c r="RY113" s="136"/>
      <c r="RZ113" s="136"/>
      <c r="SA113" s="136"/>
      <c r="SB113" s="136"/>
      <c r="SC113" s="136"/>
      <c r="SD113" s="136"/>
      <c r="SE113" s="136"/>
      <c r="SF113" s="136"/>
      <c r="SG113" s="136"/>
      <c r="SH113" s="136"/>
      <c r="SI113" s="136"/>
      <c r="SJ113" s="136"/>
      <c r="SK113" s="136"/>
      <c r="SL113" s="136"/>
      <c r="SM113" s="136"/>
      <c r="SN113" s="136"/>
      <c r="SO113" s="136"/>
      <c r="SP113" s="136"/>
      <c r="SQ113" s="136"/>
      <c r="SR113" s="136"/>
      <c r="SS113" s="136"/>
      <c r="ST113" s="136"/>
      <c r="SU113" s="136"/>
      <c r="SV113" s="136"/>
      <c r="SW113" s="136"/>
      <c r="SX113" s="136"/>
      <c r="SY113" s="136"/>
      <c r="SZ113" s="136"/>
      <c r="TA113" s="136"/>
      <c r="TB113" s="136"/>
      <c r="TC113" s="136"/>
      <c r="TD113" s="136"/>
      <c r="TE113" s="136"/>
      <c r="TF113" s="136"/>
      <c r="TG113" s="136"/>
      <c r="TH113" s="136"/>
      <c r="TI113" s="136"/>
      <c r="TJ113" s="136"/>
      <c r="TK113" s="136"/>
      <c r="TL113" s="136"/>
      <c r="TM113" s="136"/>
      <c r="TN113" s="136"/>
      <c r="TO113" s="136"/>
      <c r="TP113" s="136"/>
      <c r="TQ113" s="136"/>
      <c r="TR113" s="136"/>
      <c r="TS113" s="136"/>
      <c r="TT113" s="136"/>
      <c r="TU113" s="136"/>
      <c r="TV113" s="136"/>
      <c r="TW113" s="136"/>
      <c r="TX113" s="136"/>
      <c r="TY113" s="136"/>
      <c r="TZ113" s="136"/>
      <c r="UA113" s="136"/>
      <c r="UB113" s="136"/>
      <c r="UC113" s="136"/>
      <c r="UD113" s="136"/>
      <c r="UE113" s="136"/>
      <c r="UF113" s="136"/>
      <c r="UG113" s="136"/>
      <c r="UH113" s="136"/>
      <c r="UI113" s="136"/>
      <c r="UJ113" s="136"/>
      <c r="UK113" s="136"/>
      <c r="UL113" s="136"/>
      <c r="UM113" s="136"/>
      <c r="UN113" s="136"/>
      <c r="UO113" s="136"/>
      <c r="UP113" s="136"/>
      <c r="UQ113" s="136"/>
      <c r="UR113" s="136"/>
      <c r="US113" s="136"/>
      <c r="UT113" s="136"/>
      <c r="UU113" s="136"/>
      <c r="UV113" s="136"/>
      <c r="UW113" s="136"/>
      <c r="UX113" s="136"/>
      <c r="UY113" s="136"/>
      <c r="UZ113" s="136"/>
      <c r="VA113" s="136"/>
      <c r="VB113" s="136"/>
      <c r="VC113" s="136"/>
      <c r="VD113" s="136"/>
      <c r="VE113" s="136"/>
      <c r="VF113" s="136"/>
      <c r="VG113" s="136"/>
      <c r="VH113" s="136"/>
      <c r="VI113" s="136"/>
      <c r="VJ113" s="136"/>
      <c r="VK113" s="136"/>
      <c r="VL113" s="136"/>
      <c r="VM113" s="136"/>
      <c r="VN113" s="136"/>
      <c r="VO113" s="136"/>
      <c r="VP113" s="136"/>
      <c r="VQ113" s="136"/>
      <c r="VR113" s="136"/>
      <c r="VS113" s="136"/>
      <c r="VT113" s="136"/>
      <c r="VU113" s="136"/>
      <c r="VV113" s="136"/>
      <c r="VW113" s="136"/>
      <c r="VX113" s="136"/>
      <c r="VY113" s="136"/>
      <c r="VZ113" s="136"/>
      <c r="WA113" s="136"/>
      <c r="WB113" s="136"/>
      <c r="WC113" s="136"/>
      <c r="WD113" s="136"/>
      <c r="WE113" s="136"/>
      <c r="WF113" s="136"/>
      <c r="WG113" s="136"/>
      <c r="WH113" s="136"/>
      <c r="WI113" s="136"/>
      <c r="WJ113" s="136"/>
      <c r="WK113" s="136"/>
      <c r="WL113" s="136"/>
      <c r="WM113" s="136"/>
      <c r="WN113" s="136"/>
      <c r="WO113" s="136"/>
      <c r="WP113" s="136"/>
      <c r="WQ113" s="136"/>
      <c r="WR113" s="136"/>
      <c r="WS113" s="136"/>
      <c r="WT113" s="136"/>
      <c r="WU113" s="136"/>
      <c r="WV113" s="136"/>
      <c r="WW113" s="136"/>
      <c r="WX113" s="136"/>
      <c r="WY113" s="136"/>
      <c r="WZ113" s="136"/>
      <c r="XA113" s="136"/>
      <c r="XB113" s="136"/>
      <c r="XC113" s="136"/>
      <c r="XD113" s="136"/>
      <c r="XE113" s="136"/>
      <c r="XF113" s="136"/>
      <c r="XG113" s="136"/>
      <c r="XH113" s="136"/>
      <c r="XI113" s="136"/>
      <c r="XJ113" s="136"/>
      <c r="XK113" s="136"/>
      <c r="XL113" s="136"/>
      <c r="XM113" s="136"/>
      <c r="XN113" s="136"/>
      <c r="XO113" s="136"/>
      <c r="XP113" s="136"/>
      <c r="XQ113" s="136"/>
      <c r="XR113" s="136"/>
      <c r="XS113" s="136"/>
      <c r="XT113" s="136"/>
      <c r="XU113" s="136"/>
      <c r="XV113" s="136"/>
      <c r="XW113" s="136"/>
      <c r="XX113" s="136"/>
      <c r="XY113" s="136"/>
      <c r="XZ113" s="136"/>
      <c r="YA113" s="136"/>
      <c r="YB113" s="136"/>
      <c r="YC113" s="136"/>
      <c r="YD113" s="136"/>
      <c r="YE113" s="136"/>
      <c r="YF113" s="136"/>
      <c r="YG113" s="136"/>
      <c r="YH113" s="136"/>
      <c r="YI113" s="136"/>
      <c r="YJ113" s="136"/>
      <c r="YK113" s="136"/>
      <c r="YL113" s="136"/>
      <c r="YM113" s="136"/>
      <c r="YN113" s="136"/>
      <c r="YO113" s="136"/>
      <c r="YP113" s="136"/>
      <c r="YQ113" s="136"/>
      <c r="YR113" s="136"/>
      <c r="YS113" s="136"/>
      <c r="YT113" s="136"/>
      <c r="YU113" s="136"/>
      <c r="YV113" s="136"/>
      <c r="YW113" s="136"/>
      <c r="YX113" s="136"/>
      <c r="YY113" s="136"/>
      <c r="YZ113" s="136"/>
      <c r="ZA113" s="136"/>
      <c r="ZB113" s="136"/>
      <c r="ZC113" s="136"/>
      <c r="ZD113" s="136"/>
      <c r="ZE113" s="136"/>
      <c r="ZF113" s="136"/>
      <c r="ZG113" s="136"/>
      <c r="ZH113" s="136"/>
      <c r="ZI113" s="136"/>
      <c r="ZJ113" s="136"/>
      <c r="ZK113" s="136"/>
      <c r="ZL113" s="136"/>
      <c r="ZM113" s="136"/>
      <c r="ZN113" s="136"/>
      <c r="ZO113" s="136"/>
      <c r="ZP113" s="136"/>
      <c r="ZQ113" s="136"/>
      <c r="ZR113" s="136"/>
      <c r="ZS113" s="136"/>
      <c r="ZT113" s="136"/>
      <c r="ZU113" s="136"/>
      <c r="ZV113" s="136"/>
      <c r="ZW113" s="136"/>
      <c r="ZX113" s="136"/>
      <c r="ZY113" s="136"/>
      <c r="ZZ113" s="136"/>
      <c r="AAA113" s="136"/>
      <c r="AAB113" s="136"/>
      <c r="AAC113" s="136"/>
      <c r="AAD113" s="136"/>
      <c r="AAE113" s="136"/>
      <c r="AAF113" s="136"/>
      <c r="AAG113" s="136"/>
      <c r="AAH113" s="136"/>
      <c r="AAI113" s="136"/>
      <c r="AAJ113" s="136"/>
      <c r="AAK113" s="136"/>
      <c r="AAL113" s="136"/>
      <c r="AAM113" s="136"/>
      <c r="AAN113" s="136"/>
      <c r="AAO113" s="136"/>
      <c r="AAP113" s="136"/>
      <c r="AAQ113" s="136"/>
      <c r="AAR113" s="136"/>
      <c r="AAS113" s="136"/>
      <c r="AAT113" s="136"/>
      <c r="AAU113" s="136"/>
      <c r="AAV113" s="136"/>
      <c r="AAW113" s="136"/>
      <c r="AAX113" s="136"/>
      <c r="AAY113" s="136"/>
      <c r="AAZ113" s="136"/>
      <c r="ABA113" s="136"/>
      <c r="ABB113" s="136"/>
      <c r="ABC113" s="136"/>
      <c r="ABD113" s="136"/>
      <c r="ABE113" s="136"/>
      <c r="ABF113" s="136"/>
      <c r="ABG113" s="136"/>
      <c r="ABH113" s="136"/>
      <c r="ABI113" s="136"/>
      <c r="ABJ113" s="136"/>
      <c r="ABK113" s="136"/>
      <c r="ABL113" s="136"/>
      <c r="ABM113" s="136"/>
      <c r="ABN113" s="136"/>
      <c r="ABO113" s="136"/>
      <c r="ABP113" s="136"/>
      <c r="ABQ113" s="136"/>
      <c r="ABR113" s="136"/>
      <c r="ABS113" s="136"/>
      <c r="ABT113" s="136"/>
      <c r="ABU113" s="136"/>
      <c r="ABV113" s="136"/>
      <c r="ABW113" s="136"/>
      <c r="ABX113" s="136"/>
      <c r="ABY113" s="136"/>
      <c r="ABZ113" s="136"/>
      <c r="ACA113" s="136"/>
      <c r="ACB113" s="136"/>
      <c r="ACC113" s="136"/>
      <c r="ACD113" s="136"/>
      <c r="ACE113" s="136"/>
      <c r="ACF113" s="136"/>
      <c r="ACG113" s="136"/>
      <c r="ACH113" s="136"/>
      <c r="ACI113" s="136"/>
      <c r="ACJ113" s="136"/>
      <c r="ACK113" s="136"/>
      <c r="ACL113" s="136"/>
      <c r="ACM113" s="136"/>
      <c r="ACN113" s="136"/>
      <c r="ACO113" s="136"/>
      <c r="ACP113" s="136"/>
      <c r="ACQ113" s="136"/>
      <c r="ACR113" s="136"/>
      <c r="ACS113" s="136"/>
      <c r="ACT113" s="136"/>
      <c r="ACU113" s="136"/>
      <c r="ACV113" s="136"/>
      <c r="ACW113" s="136"/>
      <c r="ACX113" s="136"/>
      <c r="ACY113" s="136"/>
      <c r="ACZ113" s="136"/>
      <c r="ADA113" s="136"/>
      <c r="ADB113" s="136"/>
      <c r="ADC113" s="136"/>
      <c r="ADD113" s="136"/>
      <c r="ADE113" s="136"/>
      <c r="ADF113" s="136"/>
      <c r="ADG113" s="136"/>
      <c r="ADH113" s="136"/>
      <c r="ADI113" s="136"/>
      <c r="ADJ113" s="136"/>
      <c r="ADK113" s="136"/>
      <c r="ADL113" s="136"/>
      <c r="ADM113" s="136"/>
      <c r="ADN113" s="136"/>
      <c r="ADO113" s="136"/>
      <c r="ADP113" s="136"/>
      <c r="ADQ113" s="136"/>
      <c r="ADR113" s="136"/>
      <c r="ADS113" s="136"/>
      <c r="ADT113" s="136"/>
      <c r="ADU113" s="136"/>
      <c r="ADV113" s="136"/>
      <c r="ADW113" s="136"/>
      <c r="ADX113" s="136"/>
      <c r="ADY113" s="136"/>
      <c r="ADZ113" s="136"/>
      <c r="AEA113" s="136"/>
      <c r="AEB113" s="136"/>
      <c r="AEC113" s="136"/>
      <c r="AED113" s="136"/>
      <c r="AEE113" s="136"/>
      <c r="AEF113" s="136"/>
      <c r="AEG113" s="136"/>
      <c r="AEH113" s="136"/>
      <c r="AEI113" s="136"/>
      <c r="AEJ113" s="136"/>
      <c r="AEK113" s="136"/>
      <c r="AEL113" s="136"/>
      <c r="AEM113" s="136"/>
      <c r="AEN113" s="136"/>
      <c r="AEO113" s="136"/>
      <c r="AEP113" s="136"/>
      <c r="AEQ113" s="136"/>
      <c r="AER113" s="136"/>
      <c r="AES113" s="136"/>
      <c r="AET113" s="136"/>
      <c r="AEU113" s="136"/>
      <c r="AEV113" s="136"/>
      <c r="AEW113" s="136"/>
      <c r="AEX113" s="136"/>
      <c r="AEY113" s="136"/>
      <c r="AEZ113" s="136"/>
      <c r="AFA113" s="136"/>
      <c r="AFB113" s="136"/>
      <c r="AFC113" s="136"/>
      <c r="AFD113" s="136"/>
      <c r="AFE113" s="136"/>
      <c r="AFF113" s="136"/>
      <c r="AFG113" s="136"/>
      <c r="AFH113" s="136"/>
      <c r="AFI113" s="136"/>
      <c r="AFJ113" s="136"/>
      <c r="AFK113" s="136"/>
      <c r="AFL113" s="136"/>
      <c r="AFM113" s="136"/>
      <c r="AFN113" s="136"/>
      <c r="AFO113" s="136"/>
      <c r="AFP113" s="136"/>
      <c r="AFQ113" s="136"/>
      <c r="AFR113" s="136"/>
      <c r="AFS113" s="136"/>
      <c r="AFT113" s="136"/>
      <c r="AFU113" s="136"/>
      <c r="AFV113" s="136"/>
      <c r="AFW113" s="136"/>
      <c r="AFX113" s="136"/>
      <c r="AFY113" s="136"/>
      <c r="AFZ113" s="136"/>
      <c r="AGA113" s="136"/>
      <c r="AGB113" s="136"/>
      <c r="AGC113" s="136"/>
      <c r="AGD113" s="136"/>
      <c r="AGE113" s="136"/>
      <c r="AGF113" s="136"/>
      <c r="AGG113" s="136"/>
      <c r="AGH113" s="136"/>
      <c r="AGI113" s="136"/>
      <c r="AGJ113" s="136"/>
      <c r="AGK113" s="136"/>
      <c r="AGL113" s="136"/>
      <c r="AGM113" s="136"/>
      <c r="AGN113" s="136"/>
      <c r="AGO113" s="136"/>
      <c r="AGP113" s="136"/>
      <c r="AGQ113" s="136"/>
      <c r="AGR113" s="136"/>
      <c r="AGS113" s="136"/>
      <c r="AGT113" s="136"/>
      <c r="AGU113" s="136"/>
      <c r="AGV113" s="136"/>
      <c r="AGW113" s="136"/>
      <c r="AGX113" s="136"/>
      <c r="AGY113" s="136"/>
      <c r="AGZ113" s="136"/>
      <c r="AHA113" s="136"/>
      <c r="AHB113" s="136"/>
      <c r="AHC113" s="136"/>
      <c r="AHD113" s="136"/>
      <c r="AHE113" s="136"/>
      <c r="AHF113" s="136"/>
      <c r="AHG113" s="136"/>
      <c r="AHH113" s="136"/>
      <c r="AHI113" s="136"/>
      <c r="AHJ113" s="136"/>
      <c r="AHK113" s="136"/>
      <c r="AHL113" s="136"/>
      <c r="AHM113" s="136"/>
      <c r="AHN113" s="136"/>
      <c r="AHO113" s="136"/>
      <c r="AHP113" s="136"/>
      <c r="AHQ113" s="136"/>
      <c r="AHR113" s="136"/>
      <c r="AHS113" s="136"/>
      <c r="AHT113" s="136"/>
      <c r="AHU113" s="136"/>
      <c r="AHV113" s="136"/>
      <c r="AHW113" s="136"/>
      <c r="AHX113" s="136"/>
      <c r="AHY113" s="136"/>
      <c r="AHZ113" s="136"/>
      <c r="AIA113" s="136"/>
      <c r="AIB113" s="136"/>
      <c r="AIC113" s="136"/>
      <c r="AID113" s="136"/>
      <c r="AIE113" s="136"/>
      <c r="AIF113" s="136"/>
      <c r="AIG113" s="136"/>
      <c r="AIH113" s="136"/>
      <c r="AII113" s="136"/>
      <c r="AIJ113" s="136"/>
      <c r="AIK113" s="136"/>
      <c r="AIL113" s="136"/>
      <c r="AIM113" s="136"/>
      <c r="AIN113" s="136"/>
      <c r="AIO113" s="136"/>
      <c r="AIP113" s="136"/>
      <c r="AIQ113" s="136"/>
      <c r="AIR113" s="136"/>
      <c r="AIS113" s="136"/>
      <c r="AIT113" s="136"/>
      <c r="AIU113" s="136"/>
      <c r="AIV113" s="136"/>
      <c r="AIW113" s="136"/>
      <c r="AIX113" s="136"/>
      <c r="AIY113" s="136"/>
      <c r="AIZ113" s="136"/>
      <c r="AJA113" s="136"/>
      <c r="AJB113" s="136"/>
      <c r="AJC113" s="136"/>
      <c r="AJD113" s="136"/>
      <c r="AJE113" s="136"/>
      <c r="AJF113" s="136"/>
      <c r="AJG113" s="136"/>
      <c r="AJH113" s="136"/>
      <c r="AJI113" s="136"/>
      <c r="AJJ113" s="136"/>
      <c r="AJK113" s="136"/>
      <c r="AJL113" s="136"/>
      <c r="AJM113" s="136"/>
      <c r="AJN113" s="136"/>
      <c r="AJO113" s="136"/>
      <c r="AJP113" s="136"/>
      <c r="AJQ113" s="136"/>
      <c r="AJR113" s="136"/>
      <c r="AJS113" s="136"/>
      <c r="AJT113" s="136"/>
      <c r="AJU113" s="136"/>
      <c r="AJV113" s="136"/>
      <c r="AJW113" s="136"/>
      <c r="AJX113" s="136"/>
      <c r="AJY113" s="136"/>
      <c r="AJZ113" s="136"/>
      <c r="AKA113" s="136"/>
      <c r="AKB113" s="136"/>
      <c r="AKC113" s="136"/>
      <c r="AKD113" s="136"/>
      <c r="AKE113" s="136"/>
      <c r="AKF113" s="136"/>
      <c r="AKG113" s="136"/>
      <c r="AKH113" s="136"/>
      <c r="AKI113" s="136"/>
      <c r="AKJ113" s="136"/>
      <c r="AKK113" s="136"/>
      <c r="AKL113" s="136"/>
      <c r="AKM113" s="136"/>
      <c r="AKN113" s="136"/>
      <c r="AKO113" s="136"/>
      <c r="AKP113" s="136"/>
      <c r="AKQ113" s="136"/>
      <c r="AKR113" s="136"/>
      <c r="AKS113" s="136"/>
      <c r="AKT113" s="136"/>
      <c r="AKU113" s="136"/>
      <c r="AKV113" s="136"/>
      <c r="AKW113" s="136"/>
      <c r="AKX113" s="136"/>
      <c r="AKY113" s="136"/>
      <c r="AKZ113" s="136"/>
      <c r="ALA113" s="136"/>
      <c r="ALB113" s="136"/>
      <c r="ALC113" s="136"/>
      <c r="ALD113" s="136"/>
      <c r="ALE113" s="136"/>
      <c r="ALF113" s="136"/>
      <c r="ALG113" s="136"/>
      <c r="ALH113" s="136"/>
      <c r="ALI113" s="136"/>
      <c r="ALJ113" s="136"/>
      <c r="ALK113" s="136"/>
      <c r="ALL113" s="136"/>
      <c r="ALM113" s="136"/>
      <c r="ALN113" s="136"/>
      <c r="ALO113" s="136"/>
      <c r="ALP113" s="136"/>
      <c r="ALQ113" s="136"/>
      <c r="ALR113" s="136"/>
      <c r="ALS113" s="136"/>
      <c r="ALT113" s="136"/>
      <c r="ALU113" s="136"/>
      <c r="ALV113" s="136"/>
      <c r="ALW113" s="136"/>
      <c r="ALX113" s="136"/>
      <c r="ALY113" s="136"/>
      <c r="ALZ113" s="136"/>
      <c r="AMA113" s="136"/>
      <c r="AMB113" s="136"/>
      <c r="AMC113" s="136"/>
      <c r="AMD113" s="136"/>
      <c r="AME113" s="136"/>
      <c r="AMF113" s="136"/>
      <c r="AMG113" s="136"/>
      <c r="AMH113" s="136"/>
      <c r="AMI113" s="136"/>
      <c r="AMJ113" s="136"/>
      <c r="AMK113" s="136"/>
      <c r="AML113" s="136"/>
      <c r="AMM113" s="136"/>
      <c r="AMN113" s="136"/>
      <c r="AMO113" s="136"/>
      <c r="AMP113" s="136"/>
      <c r="AMQ113" s="136"/>
      <c r="AMR113" s="136"/>
      <c r="AMS113" s="136"/>
      <c r="AMT113" s="136"/>
      <c r="AMU113" s="136"/>
      <c r="AMV113" s="136"/>
      <c r="AMW113" s="136"/>
      <c r="AMX113" s="136"/>
      <c r="AMY113" s="136"/>
      <c r="AMZ113" s="136"/>
      <c r="ANA113" s="136"/>
      <c r="ANB113" s="136"/>
      <c r="ANC113" s="136"/>
      <c r="AND113" s="136"/>
      <c r="ANE113" s="136"/>
      <c r="ANF113" s="136"/>
      <c r="ANG113" s="136"/>
      <c r="ANH113" s="136"/>
      <c r="ANI113" s="136"/>
      <c r="ANJ113" s="136"/>
      <c r="ANK113" s="136"/>
      <c r="ANL113" s="136"/>
      <c r="ANM113" s="136"/>
      <c r="ANN113" s="136"/>
      <c r="ANO113" s="136"/>
      <c r="ANP113" s="136"/>
      <c r="ANQ113" s="136"/>
      <c r="ANR113" s="136"/>
      <c r="ANS113" s="136"/>
      <c r="ANT113" s="136"/>
      <c r="ANU113" s="136"/>
      <c r="ANV113" s="136"/>
      <c r="ANW113" s="136"/>
      <c r="ANX113" s="136"/>
      <c r="ANY113" s="136"/>
      <c r="ANZ113" s="136"/>
      <c r="AOA113" s="136"/>
      <c r="AOB113" s="136"/>
      <c r="AOC113" s="136"/>
      <c r="AOD113" s="136"/>
      <c r="AOE113" s="136"/>
      <c r="AOF113" s="136"/>
      <c r="AOG113" s="136"/>
      <c r="AOH113" s="136"/>
      <c r="AOI113" s="136"/>
      <c r="AOJ113" s="136"/>
      <c r="AOK113" s="136"/>
      <c r="AOL113" s="136"/>
      <c r="AOM113" s="136"/>
      <c r="AON113" s="136"/>
      <c r="AOO113" s="136"/>
      <c r="AOP113" s="136"/>
      <c r="AOQ113" s="136"/>
      <c r="AOR113" s="136"/>
      <c r="AOS113" s="136"/>
      <c r="AOT113" s="136"/>
      <c r="AOU113" s="136"/>
      <c r="AOV113" s="136"/>
      <c r="AOW113" s="136"/>
      <c r="AOX113" s="136"/>
      <c r="AOY113" s="136"/>
      <c r="AOZ113" s="136"/>
      <c r="APA113" s="136"/>
      <c r="APB113" s="136"/>
      <c r="APC113" s="136"/>
      <c r="APD113" s="136"/>
      <c r="APE113" s="136"/>
      <c r="APF113" s="136"/>
      <c r="APG113" s="136"/>
      <c r="APH113" s="136"/>
      <c r="API113" s="136"/>
      <c r="APJ113" s="136"/>
      <c r="APK113" s="136"/>
      <c r="APL113" s="136"/>
      <c r="APM113" s="136"/>
      <c r="APN113" s="136"/>
      <c r="APO113" s="136"/>
      <c r="APP113" s="136"/>
      <c r="APQ113" s="136"/>
      <c r="APR113" s="136"/>
      <c r="APS113" s="136"/>
      <c r="APT113" s="136"/>
      <c r="APU113" s="136"/>
      <c r="APV113" s="136"/>
      <c r="APW113" s="136"/>
      <c r="APX113" s="136"/>
      <c r="APY113" s="136"/>
      <c r="APZ113" s="136"/>
      <c r="AQA113" s="136"/>
      <c r="AQB113" s="136"/>
      <c r="AQC113" s="136"/>
      <c r="AQD113" s="136"/>
      <c r="AQE113" s="136"/>
      <c r="AQF113" s="136"/>
      <c r="AQG113" s="136"/>
      <c r="AQH113" s="136"/>
      <c r="AQI113" s="136"/>
      <c r="AQJ113" s="136"/>
      <c r="AQK113" s="136"/>
      <c r="AQL113" s="136"/>
      <c r="AQM113" s="136"/>
      <c r="AQN113" s="136"/>
      <c r="AQO113" s="136"/>
      <c r="AQP113" s="136"/>
      <c r="AQQ113" s="136"/>
      <c r="AQR113" s="136"/>
      <c r="AQS113" s="136"/>
      <c r="AQT113" s="136"/>
      <c r="AQU113" s="136"/>
      <c r="AQV113" s="136"/>
      <c r="AQW113" s="136"/>
      <c r="AQX113" s="136"/>
      <c r="AQY113" s="136"/>
      <c r="AQZ113" s="136"/>
      <c r="ARA113" s="136"/>
      <c r="ARB113" s="136"/>
      <c r="ARC113" s="136"/>
      <c r="ARD113" s="136"/>
      <c r="ARE113" s="136"/>
      <c r="ARF113" s="136"/>
      <c r="ARG113" s="136"/>
      <c r="ARH113" s="136"/>
      <c r="ARI113" s="136"/>
      <c r="ARJ113" s="136"/>
      <c r="ARK113" s="136"/>
      <c r="ARL113" s="136"/>
      <c r="ARM113" s="136"/>
      <c r="ARN113" s="136"/>
      <c r="ARO113" s="136"/>
      <c r="ARP113" s="136"/>
      <c r="ARQ113" s="136"/>
      <c r="ARR113" s="136"/>
      <c r="ARS113" s="136"/>
      <c r="ART113" s="136"/>
      <c r="ARU113" s="136"/>
      <c r="ARV113" s="136"/>
      <c r="ARW113" s="136"/>
      <c r="ARX113" s="136"/>
      <c r="ARY113" s="136"/>
      <c r="ARZ113" s="136"/>
      <c r="ASA113" s="136"/>
      <c r="ASB113" s="136"/>
      <c r="ASC113" s="136"/>
      <c r="ASD113" s="136"/>
      <c r="ASE113" s="136"/>
      <c r="ASF113" s="136"/>
      <c r="ASG113" s="136"/>
      <c r="ASH113" s="136"/>
      <c r="ASI113" s="136"/>
      <c r="ASJ113" s="136"/>
      <c r="ASK113" s="136"/>
      <c r="ASL113" s="136"/>
      <c r="ASM113" s="136"/>
      <c r="ASN113" s="136"/>
      <c r="ASO113" s="136"/>
      <c r="ASP113" s="136"/>
      <c r="ASQ113" s="136"/>
      <c r="ASR113" s="136"/>
      <c r="ASS113" s="136"/>
      <c r="AST113" s="136"/>
      <c r="ASU113" s="136"/>
      <c r="ASV113" s="136"/>
      <c r="ASW113" s="136"/>
      <c r="ASX113" s="136"/>
      <c r="ASY113" s="136"/>
      <c r="ASZ113" s="136"/>
      <c r="ATA113" s="136"/>
      <c r="ATB113" s="136"/>
      <c r="ATC113" s="136"/>
      <c r="ATD113" s="136"/>
      <c r="ATE113" s="136"/>
      <c r="ATF113" s="136"/>
      <c r="ATG113" s="136"/>
      <c r="ATH113" s="136"/>
      <c r="ATI113" s="136"/>
      <c r="ATJ113" s="136"/>
      <c r="ATK113" s="136"/>
      <c r="ATL113" s="136"/>
      <c r="ATM113" s="136"/>
      <c r="ATN113" s="136"/>
      <c r="ATO113" s="136"/>
      <c r="ATP113" s="136"/>
      <c r="ATQ113" s="136"/>
      <c r="ATR113" s="136"/>
      <c r="ATS113" s="136"/>
      <c r="ATT113" s="136"/>
      <c r="ATU113" s="136"/>
      <c r="ATV113" s="136"/>
      <c r="ATW113" s="136"/>
      <c r="ATX113" s="136"/>
      <c r="ATY113" s="136"/>
      <c r="ATZ113" s="136"/>
      <c r="AUA113" s="136"/>
      <c r="AUB113" s="136"/>
      <c r="AUC113" s="136"/>
      <c r="AUD113" s="136"/>
      <c r="AUE113" s="136"/>
      <c r="AUF113" s="136"/>
      <c r="AUG113" s="136"/>
      <c r="AUH113" s="136"/>
      <c r="AUI113" s="136"/>
      <c r="AUJ113" s="136"/>
      <c r="AUK113" s="136"/>
      <c r="AUL113" s="136"/>
      <c r="AUM113" s="136"/>
      <c r="AUN113" s="136"/>
      <c r="AUO113" s="136"/>
      <c r="AUP113" s="136"/>
      <c r="AUQ113" s="136"/>
      <c r="AUR113" s="136"/>
      <c r="AUS113" s="136"/>
      <c r="AUT113" s="136"/>
      <c r="AUU113" s="136"/>
      <c r="AUV113" s="136"/>
      <c r="AUW113" s="136"/>
      <c r="AUX113" s="136"/>
      <c r="AUY113" s="136"/>
      <c r="AUZ113" s="136"/>
      <c r="AVA113" s="136"/>
      <c r="AVB113" s="136"/>
      <c r="AVC113" s="136"/>
      <c r="AVD113" s="136"/>
      <c r="AVE113" s="136"/>
      <c r="AVF113" s="136"/>
      <c r="AVG113" s="136"/>
      <c r="AVH113" s="136"/>
      <c r="AVI113" s="136"/>
      <c r="AVJ113" s="136"/>
      <c r="AVK113" s="136"/>
      <c r="AVL113" s="136"/>
      <c r="AVM113" s="136"/>
      <c r="AVN113" s="136"/>
      <c r="AVO113" s="136"/>
      <c r="AVP113" s="136"/>
      <c r="AVQ113" s="136"/>
      <c r="AVR113" s="136"/>
      <c r="AVS113" s="136"/>
      <c r="AVT113" s="136"/>
      <c r="AVU113" s="136"/>
      <c r="AVV113" s="136"/>
      <c r="AVW113" s="136"/>
      <c r="AVX113" s="136"/>
      <c r="AVY113" s="136"/>
      <c r="AVZ113" s="136"/>
      <c r="AWA113" s="136"/>
      <c r="AWB113" s="136"/>
      <c r="AWC113" s="136"/>
      <c r="AWD113" s="136"/>
      <c r="AWE113" s="136"/>
      <c r="AWF113" s="136"/>
      <c r="AWG113" s="136"/>
      <c r="AWH113" s="136"/>
      <c r="AWI113" s="136"/>
      <c r="AWJ113" s="136"/>
      <c r="AWK113" s="136"/>
      <c r="AWL113" s="136"/>
      <c r="AWM113" s="136"/>
      <c r="AWN113" s="136"/>
      <c r="AWO113" s="136"/>
      <c r="AWP113" s="136"/>
      <c r="AWQ113" s="136"/>
      <c r="AWR113" s="136"/>
      <c r="AWS113" s="136"/>
      <c r="AWT113" s="136"/>
      <c r="AWU113" s="136"/>
      <c r="AWV113" s="136"/>
      <c r="AWW113" s="136"/>
      <c r="AWX113" s="136"/>
      <c r="AWY113" s="136"/>
      <c r="AWZ113" s="136"/>
      <c r="AXA113" s="136"/>
      <c r="AXB113" s="136"/>
      <c r="AXC113" s="136"/>
      <c r="AXD113" s="136"/>
      <c r="AXE113" s="136"/>
      <c r="AXF113" s="136"/>
      <c r="AXG113" s="136"/>
      <c r="AXH113" s="136"/>
      <c r="AXI113" s="136"/>
      <c r="AXJ113" s="136"/>
      <c r="AXK113" s="136"/>
      <c r="AXL113" s="136"/>
      <c r="AXM113" s="136"/>
      <c r="AXN113" s="136"/>
      <c r="AXO113" s="136"/>
      <c r="AXP113" s="136"/>
      <c r="AXQ113" s="136"/>
      <c r="AXR113" s="136"/>
      <c r="AXS113" s="136"/>
      <c r="AXT113" s="136"/>
      <c r="AXU113" s="136"/>
      <c r="AXV113" s="136"/>
      <c r="AXW113" s="136"/>
      <c r="AXX113" s="136"/>
      <c r="AXY113" s="136"/>
      <c r="AXZ113" s="136"/>
      <c r="AYA113" s="136"/>
      <c r="AYB113" s="136"/>
      <c r="AYC113" s="136"/>
      <c r="AYD113" s="136"/>
      <c r="AYE113" s="136"/>
      <c r="AYF113" s="136"/>
      <c r="AYG113" s="136"/>
      <c r="AYH113" s="136"/>
      <c r="AYI113" s="136"/>
      <c r="AYJ113" s="136"/>
      <c r="AYK113" s="136"/>
      <c r="AYL113" s="136"/>
      <c r="AYM113" s="136"/>
      <c r="AYN113" s="136"/>
      <c r="AYO113" s="136"/>
      <c r="AYP113" s="136"/>
      <c r="AYQ113" s="136"/>
      <c r="AYR113" s="136"/>
      <c r="AYS113" s="136"/>
      <c r="AYT113" s="136"/>
      <c r="AYU113" s="136"/>
      <c r="AYV113" s="136"/>
      <c r="AYW113" s="136"/>
      <c r="AYX113" s="136"/>
      <c r="AYY113" s="136"/>
      <c r="AYZ113" s="136"/>
      <c r="AZA113" s="136"/>
      <c r="AZB113" s="136"/>
      <c r="AZC113" s="136"/>
      <c r="AZD113" s="136"/>
      <c r="AZE113" s="136"/>
      <c r="AZF113" s="136"/>
      <c r="AZG113" s="136"/>
      <c r="AZH113" s="136"/>
      <c r="AZI113" s="136"/>
      <c r="AZJ113" s="136"/>
      <c r="AZK113" s="136"/>
      <c r="AZL113" s="136"/>
      <c r="AZM113" s="136"/>
      <c r="AZN113" s="136"/>
      <c r="AZO113" s="136"/>
      <c r="AZP113" s="136"/>
      <c r="AZQ113" s="136"/>
      <c r="AZR113" s="136"/>
      <c r="AZS113" s="136"/>
      <c r="AZT113" s="136"/>
      <c r="AZU113" s="136"/>
      <c r="AZV113" s="136"/>
      <c r="AZW113" s="136"/>
      <c r="AZX113" s="136"/>
      <c r="AZY113" s="136"/>
      <c r="AZZ113" s="136"/>
      <c r="BAA113" s="136"/>
      <c r="BAB113" s="136"/>
      <c r="BAC113" s="136"/>
      <c r="BAD113" s="136"/>
      <c r="BAE113" s="136"/>
      <c r="BAF113" s="136"/>
      <c r="BAG113" s="136"/>
      <c r="BAH113" s="136"/>
      <c r="BAI113" s="136"/>
      <c r="BAJ113" s="136"/>
      <c r="BAK113" s="136"/>
      <c r="BAL113" s="136"/>
      <c r="BAM113" s="136"/>
      <c r="BAN113" s="136"/>
      <c r="BAO113" s="136"/>
      <c r="BAP113" s="136"/>
      <c r="BAQ113" s="136"/>
      <c r="BAR113" s="136"/>
      <c r="BAS113" s="136"/>
      <c r="BAT113" s="136"/>
      <c r="BAU113" s="136"/>
      <c r="BAV113" s="136"/>
      <c r="BAW113" s="136"/>
      <c r="BAX113" s="136"/>
      <c r="BAY113" s="136"/>
      <c r="BAZ113" s="136"/>
      <c r="BBA113" s="136"/>
      <c r="BBB113" s="136"/>
      <c r="BBC113" s="136"/>
      <c r="BBD113" s="136"/>
      <c r="BBE113" s="136"/>
      <c r="BBF113" s="136"/>
      <c r="BBG113" s="136"/>
      <c r="BBH113" s="136"/>
      <c r="BBI113" s="136"/>
      <c r="BBJ113" s="136"/>
      <c r="BBK113" s="136"/>
      <c r="BBL113" s="136"/>
      <c r="BBM113" s="136"/>
      <c r="BBN113" s="136"/>
      <c r="BBO113" s="136"/>
      <c r="BBP113" s="136"/>
      <c r="BBQ113" s="136"/>
      <c r="BBR113" s="136"/>
      <c r="BBS113" s="136"/>
      <c r="BBT113" s="136"/>
      <c r="BBU113" s="136"/>
      <c r="BBV113" s="136"/>
      <c r="BBW113" s="136"/>
      <c r="BBX113" s="136"/>
      <c r="BBY113" s="136"/>
      <c r="BBZ113" s="136"/>
      <c r="BCA113" s="136"/>
      <c r="BCB113" s="136"/>
      <c r="BCC113" s="136"/>
      <c r="BCD113" s="136"/>
      <c r="BCE113" s="136"/>
      <c r="BCF113" s="136"/>
      <c r="BCG113" s="136"/>
      <c r="BCH113" s="136"/>
      <c r="BCI113" s="136"/>
      <c r="BCJ113" s="136"/>
      <c r="BCK113" s="136"/>
      <c r="BCL113" s="136"/>
      <c r="BCM113" s="136"/>
      <c r="BCN113" s="136"/>
      <c r="BCO113" s="136"/>
      <c r="BCP113" s="136"/>
      <c r="BCQ113" s="136"/>
      <c r="BCR113" s="136"/>
      <c r="BCS113" s="136"/>
      <c r="BCT113" s="136"/>
      <c r="BCU113" s="136"/>
      <c r="BCV113" s="136"/>
      <c r="BCW113" s="136"/>
      <c r="BCX113" s="136"/>
      <c r="BCY113" s="136"/>
      <c r="BCZ113" s="136"/>
      <c r="BDA113" s="136"/>
      <c r="BDB113" s="136"/>
      <c r="BDC113" s="136"/>
      <c r="BDD113" s="136"/>
      <c r="BDE113" s="136"/>
      <c r="BDF113" s="136"/>
      <c r="BDG113" s="136"/>
      <c r="BDH113" s="136"/>
      <c r="BDI113" s="136"/>
      <c r="BDJ113" s="136"/>
      <c r="BDK113" s="136"/>
      <c r="BDL113" s="136"/>
      <c r="BDM113" s="136"/>
      <c r="BDN113" s="136"/>
      <c r="BDO113" s="136"/>
      <c r="BDP113" s="136"/>
      <c r="BDQ113" s="136"/>
      <c r="BDR113" s="136"/>
      <c r="BDS113" s="136"/>
      <c r="BDT113" s="136"/>
      <c r="BDU113" s="136"/>
      <c r="BDV113" s="136"/>
      <c r="BDW113" s="136"/>
      <c r="BDX113" s="136"/>
      <c r="BDY113" s="136"/>
      <c r="BDZ113" s="136"/>
      <c r="BEA113" s="136"/>
      <c r="BEB113" s="136"/>
      <c r="BEC113" s="136"/>
      <c r="BED113" s="136"/>
      <c r="BEE113" s="136"/>
      <c r="BEF113" s="136"/>
      <c r="BEG113" s="136"/>
      <c r="BEH113" s="136"/>
      <c r="BEI113" s="136"/>
      <c r="BEJ113" s="136"/>
      <c r="BEK113" s="136"/>
      <c r="BEL113" s="136"/>
      <c r="BEM113" s="136"/>
      <c r="BEN113" s="136"/>
      <c r="BEO113" s="136"/>
      <c r="BEP113" s="136"/>
      <c r="BEQ113" s="136"/>
      <c r="BER113" s="136"/>
      <c r="BES113" s="136"/>
      <c r="BET113" s="136"/>
      <c r="BEU113" s="136"/>
      <c r="BEV113" s="136"/>
      <c r="BEW113" s="136"/>
      <c r="BEX113" s="136"/>
      <c r="BEY113" s="136"/>
      <c r="BEZ113" s="136"/>
      <c r="BFA113" s="136"/>
      <c r="BFB113" s="136"/>
      <c r="BFC113" s="136"/>
      <c r="BFD113" s="136"/>
      <c r="BFE113" s="136"/>
      <c r="BFF113" s="136"/>
      <c r="BFG113" s="136"/>
      <c r="BFH113" s="136"/>
      <c r="BFI113" s="136"/>
      <c r="BFJ113" s="136"/>
      <c r="BFK113" s="136"/>
      <c r="BFL113" s="136"/>
      <c r="BFM113" s="136"/>
      <c r="BFN113" s="136"/>
      <c r="BFO113" s="136"/>
      <c r="BFP113" s="136"/>
      <c r="BFQ113" s="136"/>
      <c r="BFR113" s="136"/>
      <c r="BFS113" s="136"/>
      <c r="BFT113" s="136"/>
      <c r="BFU113" s="136"/>
      <c r="BFV113" s="136"/>
      <c r="BFW113" s="136"/>
      <c r="BFX113" s="136"/>
      <c r="BFY113" s="136"/>
      <c r="BFZ113" s="136"/>
      <c r="BGA113" s="136"/>
      <c r="BGB113" s="136"/>
      <c r="BGC113" s="136"/>
      <c r="BGD113" s="136"/>
      <c r="BGE113" s="136"/>
      <c r="BGF113" s="136"/>
      <c r="BGG113" s="136"/>
      <c r="BGH113" s="136"/>
      <c r="BGI113" s="136"/>
      <c r="BGJ113" s="136"/>
      <c r="BGK113" s="136"/>
      <c r="BGL113" s="136"/>
      <c r="BGM113" s="136"/>
      <c r="BGN113" s="136"/>
      <c r="BGO113" s="136"/>
      <c r="BGP113" s="136"/>
      <c r="BGQ113" s="136"/>
      <c r="BGR113" s="136"/>
      <c r="BGS113" s="136"/>
      <c r="BGT113" s="136"/>
      <c r="BGU113" s="136"/>
      <c r="BGV113" s="136"/>
      <c r="BGW113" s="136"/>
      <c r="BGX113" s="136"/>
      <c r="BGY113" s="136"/>
      <c r="BGZ113" s="136"/>
      <c r="BHA113" s="136"/>
      <c r="BHB113" s="136"/>
      <c r="BHC113" s="136"/>
      <c r="BHD113" s="136"/>
      <c r="BHE113" s="136"/>
      <c r="BHF113" s="136"/>
      <c r="BHG113" s="136"/>
      <c r="BHH113" s="136"/>
      <c r="BHI113" s="136"/>
      <c r="BHJ113" s="136"/>
      <c r="BHK113" s="136"/>
      <c r="BHL113" s="136"/>
      <c r="BHM113" s="136"/>
      <c r="BHN113" s="136"/>
      <c r="BHO113" s="136"/>
      <c r="BHP113" s="136"/>
      <c r="BHQ113" s="136"/>
      <c r="BHR113" s="136"/>
      <c r="BHS113" s="136"/>
      <c r="BHT113" s="136"/>
      <c r="BHU113" s="136"/>
      <c r="BHV113" s="136"/>
      <c r="BHW113" s="136"/>
      <c r="BHX113" s="136"/>
      <c r="BHY113" s="136"/>
      <c r="BHZ113" s="136"/>
      <c r="BIA113" s="136"/>
      <c r="BIB113" s="136"/>
      <c r="BIC113" s="136"/>
      <c r="BID113" s="136"/>
      <c r="BIE113" s="136"/>
      <c r="BIF113" s="136"/>
      <c r="BIG113" s="136"/>
      <c r="BIH113" s="136"/>
      <c r="BII113" s="136"/>
      <c r="BIJ113" s="136"/>
      <c r="BIK113" s="136"/>
      <c r="BIL113" s="136"/>
      <c r="BIM113" s="136"/>
      <c r="BIN113" s="136"/>
      <c r="BIO113" s="136"/>
      <c r="BIP113" s="136"/>
      <c r="BIQ113" s="136"/>
      <c r="BIR113" s="136"/>
      <c r="BIS113" s="136"/>
      <c r="BIT113" s="136"/>
      <c r="BIU113" s="136"/>
      <c r="BIV113" s="136"/>
      <c r="BIW113" s="136"/>
      <c r="BIX113" s="136"/>
      <c r="BIY113" s="136"/>
      <c r="BIZ113" s="136"/>
      <c r="BJA113" s="136"/>
      <c r="BJB113" s="136"/>
      <c r="BJC113" s="136"/>
      <c r="BJD113" s="136"/>
      <c r="BJE113" s="136"/>
      <c r="BJF113" s="136"/>
      <c r="BJG113" s="136"/>
      <c r="BJH113" s="136"/>
      <c r="BJI113" s="136"/>
      <c r="BJJ113" s="136"/>
      <c r="BJK113" s="136"/>
      <c r="BJL113" s="136"/>
      <c r="BJM113" s="136"/>
      <c r="BJN113" s="136"/>
      <c r="BJO113" s="136"/>
      <c r="BJP113" s="136"/>
      <c r="BJQ113" s="136"/>
      <c r="BJR113" s="136"/>
      <c r="BJS113" s="136"/>
      <c r="BJT113" s="136"/>
      <c r="BJU113" s="136"/>
      <c r="BJV113" s="136"/>
      <c r="BJW113" s="136"/>
      <c r="BJX113" s="136"/>
      <c r="BJY113" s="136"/>
      <c r="BJZ113" s="136"/>
      <c r="BKA113" s="136"/>
      <c r="BKB113" s="136"/>
      <c r="BKC113" s="136"/>
      <c r="BKD113" s="136"/>
      <c r="BKE113" s="136"/>
      <c r="BKF113" s="136"/>
      <c r="BKG113" s="136"/>
      <c r="BKH113" s="136"/>
      <c r="BKI113" s="136"/>
      <c r="BKJ113" s="136"/>
      <c r="BKK113" s="136"/>
      <c r="BKL113" s="136"/>
      <c r="BKM113" s="136"/>
      <c r="BKN113" s="136"/>
      <c r="BKO113" s="136"/>
      <c r="BKP113" s="136"/>
      <c r="BKQ113" s="136"/>
      <c r="BKR113" s="136"/>
      <c r="BKS113" s="136"/>
      <c r="BKT113" s="136"/>
      <c r="BKU113" s="136"/>
      <c r="BKV113" s="136"/>
      <c r="BKW113" s="136"/>
      <c r="BKX113" s="136"/>
      <c r="BKY113" s="136"/>
      <c r="BKZ113" s="136"/>
      <c r="BLA113" s="136"/>
      <c r="BLB113" s="136"/>
      <c r="BLC113" s="136"/>
      <c r="BLD113" s="136"/>
      <c r="BLE113" s="136"/>
      <c r="BLF113" s="136"/>
      <c r="BLG113" s="136"/>
      <c r="BLH113" s="136"/>
      <c r="BLI113" s="136"/>
      <c r="BLJ113" s="136"/>
      <c r="BLK113" s="136"/>
      <c r="BLL113" s="136"/>
      <c r="BLM113" s="136"/>
      <c r="BLN113" s="136"/>
      <c r="BLO113" s="136"/>
      <c r="BLP113" s="136"/>
      <c r="BLQ113" s="136"/>
      <c r="BLR113" s="136"/>
      <c r="BLS113" s="136"/>
      <c r="BLT113" s="136"/>
      <c r="BLU113" s="136"/>
      <c r="BLV113" s="136"/>
      <c r="BLW113" s="136"/>
      <c r="BLX113" s="136"/>
      <c r="BLY113" s="136"/>
      <c r="BLZ113" s="136"/>
      <c r="BMA113" s="136"/>
      <c r="BMB113" s="136"/>
      <c r="BMC113" s="136"/>
      <c r="BMD113" s="136"/>
      <c r="BME113" s="136"/>
      <c r="BMF113" s="136"/>
      <c r="BMG113" s="136"/>
      <c r="BMH113" s="136"/>
      <c r="BMI113" s="136"/>
      <c r="BMJ113" s="136"/>
      <c r="BMK113" s="136"/>
      <c r="BML113" s="136"/>
      <c r="BMM113" s="136"/>
      <c r="BMN113" s="136"/>
      <c r="BMO113" s="136"/>
      <c r="BMP113" s="136"/>
      <c r="BMQ113" s="136"/>
      <c r="BMR113" s="136"/>
      <c r="BMS113" s="136"/>
      <c r="BMT113" s="136"/>
      <c r="BMU113" s="136"/>
      <c r="BMV113" s="136"/>
      <c r="BMW113" s="136"/>
      <c r="BMX113" s="136"/>
      <c r="BMY113" s="136"/>
      <c r="BMZ113" s="136"/>
      <c r="BNA113" s="136"/>
      <c r="BNB113" s="136"/>
      <c r="BNC113" s="136"/>
      <c r="BND113" s="136"/>
      <c r="BNE113" s="136"/>
      <c r="BNF113" s="136"/>
      <c r="BNG113" s="136"/>
      <c r="BNH113" s="136"/>
      <c r="BNI113" s="136"/>
      <c r="BNJ113" s="136"/>
      <c r="BNK113" s="136"/>
      <c r="BNL113" s="136"/>
      <c r="BNM113" s="136"/>
      <c r="BNN113" s="136"/>
      <c r="BNO113" s="136"/>
      <c r="BNP113" s="136"/>
      <c r="BNQ113" s="136"/>
      <c r="BNR113" s="136"/>
      <c r="BNS113" s="136"/>
      <c r="BNT113" s="136"/>
      <c r="BNU113" s="136"/>
      <c r="BNV113" s="136"/>
      <c r="BNW113" s="136"/>
      <c r="BNX113" s="136"/>
      <c r="BNY113" s="136"/>
      <c r="BNZ113" s="136"/>
      <c r="BOA113" s="136"/>
      <c r="BOB113" s="136"/>
      <c r="BOC113" s="136"/>
      <c r="BOD113" s="136"/>
      <c r="BOE113" s="136"/>
      <c r="BOF113" s="136"/>
      <c r="BOG113" s="136"/>
      <c r="BOH113" s="136"/>
      <c r="BOI113" s="136"/>
      <c r="BOJ113" s="136"/>
      <c r="BOK113" s="136"/>
      <c r="BOL113" s="136"/>
      <c r="BOM113" s="136"/>
      <c r="BON113" s="136"/>
      <c r="BOO113" s="136"/>
      <c r="BOP113" s="136"/>
      <c r="BOQ113" s="136"/>
      <c r="BOR113" s="136"/>
      <c r="BOS113" s="136"/>
      <c r="BOT113" s="136"/>
      <c r="BOU113" s="136"/>
      <c r="BOV113" s="136"/>
      <c r="BOW113" s="136"/>
      <c r="BOX113" s="136"/>
      <c r="BOY113" s="136"/>
      <c r="BOZ113" s="136"/>
      <c r="BPA113" s="136"/>
      <c r="BPB113" s="136"/>
      <c r="BPC113" s="136"/>
      <c r="BPD113" s="136"/>
      <c r="BPE113" s="136"/>
      <c r="BPF113" s="136"/>
      <c r="BPG113" s="136"/>
      <c r="BPH113" s="136"/>
      <c r="BPI113" s="136"/>
      <c r="BPJ113" s="136"/>
      <c r="BPK113" s="136"/>
      <c r="BPL113" s="136"/>
      <c r="BPM113" s="136"/>
      <c r="BPN113" s="136"/>
      <c r="BPO113" s="136"/>
      <c r="BPP113" s="136"/>
      <c r="BPQ113" s="136"/>
      <c r="BPR113" s="136"/>
      <c r="BPS113" s="136"/>
      <c r="BPT113" s="136"/>
      <c r="BPU113" s="136"/>
      <c r="BPV113" s="136"/>
      <c r="BPW113" s="136"/>
      <c r="BPX113" s="136"/>
      <c r="BPY113" s="136"/>
      <c r="BPZ113" s="136"/>
      <c r="BQA113" s="136"/>
      <c r="BQB113" s="136"/>
      <c r="BQC113" s="136"/>
      <c r="BQD113" s="136"/>
      <c r="BQE113" s="136"/>
      <c r="BQF113" s="136"/>
      <c r="BQG113" s="136"/>
      <c r="BQH113" s="136"/>
      <c r="BQI113" s="136"/>
      <c r="BQJ113" s="136"/>
      <c r="BQK113" s="136"/>
      <c r="BQL113" s="136"/>
      <c r="BQM113" s="136"/>
      <c r="BQN113" s="136"/>
      <c r="BQO113" s="136"/>
      <c r="BQP113" s="136"/>
      <c r="BQQ113" s="136"/>
      <c r="BQR113" s="136"/>
      <c r="BQS113" s="136"/>
      <c r="BQT113" s="136"/>
      <c r="BQU113" s="136"/>
      <c r="BQV113" s="136"/>
      <c r="BQW113" s="136"/>
      <c r="BQX113" s="136"/>
      <c r="BQY113" s="136"/>
      <c r="BQZ113" s="136"/>
      <c r="BRA113" s="136"/>
      <c r="BRB113" s="136"/>
      <c r="BRC113" s="136"/>
      <c r="BRD113" s="136"/>
      <c r="BRE113" s="136"/>
      <c r="BRF113" s="136"/>
      <c r="BRG113" s="136"/>
      <c r="BRH113" s="136"/>
      <c r="BRI113" s="136"/>
      <c r="BRJ113" s="136"/>
      <c r="BRK113" s="136"/>
      <c r="BRL113" s="136"/>
      <c r="BRM113" s="136"/>
      <c r="BRN113" s="136"/>
      <c r="BRO113" s="136"/>
      <c r="BRP113" s="136"/>
      <c r="BRQ113" s="136"/>
      <c r="BRR113" s="136"/>
      <c r="BRS113" s="136"/>
      <c r="BRT113" s="136"/>
      <c r="BRU113" s="136"/>
      <c r="BRV113" s="136"/>
      <c r="BRW113" s="136"/>
      <c r="BRX113" s="136"/>
      <c r="BRY113" s="136"/>
      <c r="BRZ113" s="136"/>
      <c r="BSA113" s="136"/>
      <c r="BSB113" s="136"/>
      <c r="BSC113" s="136"/>
      <c r="BSD113" s="136"/>
      <c r="BSE113" s="136"/>
      <c r="BSF113" s="136"/>
      <c r="BSG113" s="136"/>
      <c r="BSH113" s="136"/>
      <c r="BSI113" s="136"/>
      <c r="BSJ113" s="136"/>
      <c r="BSK113" s="136"/>
      <c r="BSL113" s="136"/>
      <c r="BSM113" s="136"/>
      <c r="BSN113" s="136"/>
      <c r="BSO113" s="136"/>
      <c r="BSP113" s="136"/>
      <c r="BSQ113" s="136"/>
      <c r="BSR113" s="136"/>
      <c r="BSS113" s="136"/>
      <c r="BST113" s="136"/>
      <c r="BSU113" s="136"/>
      <c r="BSV113" s="136"/>
      <c r="BSW113" s="136"/>
      <c r="BSX113" s="136"/>
      <c r="BSY113" s="136"/>
      <c r="BSZ113" s="136"/>
      <c r="BTA113" s="136"/>
      <c r="BTB113" s="136"/>
      <c r="BTC113" s="136"/>
      <c r="BTD113" s="136"/>
      <c r="BTE113" s="136"/>
      <c r="BTF113" s="136"/>
      <c r="BTG113" s="136"/>
      <c r="BTH113" s="136"/>
      <c r="BTI113" s="136"/>
      <c r="BTJ113" s="136"/>
      <c r="BTK113" s="136"/>
      <c r="BTL113" s="136"/>
      <c r="BTM113" s="136"/>
      <c r="BTN113" s="136"/>
      <c r="BTO113" s="136"/>
      <c r="BTP113" s="136"/>
      <c r="BTQ113" s="136"/>
      <c r="BTR113" s="136"/>
      <c r="BTS113" s="136"/>
      <c r="BTT113" s="136"/>
      <c r="BTU113" s="136"/>
      <c r="BTV113" s="136"/>
      <c r="BTW113" s="136"/>
      <c r="BTX113" s="136"/>
      <c r="BTY113" s="136"/>
      <c r="BTZ113" s="136"/>
      <c r="BUA113" s="136"/>
      <c r="BUB113" s="136"/>
      <c r="BUC113" s="136"/>
      <c r="BUD113" s="136"/>
      <c r="BUE113" s="136"/>
      <c r="BUF113" s="136"/>
      <c r="BUG113" s="136"/>
      <c r="BUH113" s="136"/>
      <c r="BUI113" s="136"/>
      <c r="BUJ113" s="136"/>
      <c r="BUK113" s="136"/>
      <c r="BUL113" s="136"/>
      <c r="BUM113" s="136"/>
      <c r="BUN113" s="136"/>
      <c r="BUO113" s="136"/>
      <c r="BUP113" s="136"/>
      <c r="BUQ113" s="136"/>
      <c r="BUR113" s="136"/>
      <c r="BUS113" s="136"/>
      <c r="BUT113" s="136"/>
      <c r="BUU113" s="136"/>
      <c r="BUV113" s="136"/>
      <c r="BUW113" s="136"/>
      <c r="BUX113" s="136"/>
      <c r="BUY113" s="136"/>
      <c r="BUZ113" s="136"/>
      <c r="BVA113" s="136"/>
      <c r="BVB113" s="136"/>
      <c r="BVC113" s="136"/>
      <c r="BVD113" s="136"/>
      <c r="BVE113" s="136"/>
      <c r="BVF113" s="136"/>
      <c r="BVG113" s="136"/>
      <c r="BVH113" s="136"/>
      <c r="BVI113" s="136"/>
      <c r="BVJ113" s="136"/>
      <c r="BVK113" s="136"/>
      <c r="BVL113" s="136"/>
      <c r="BVM113" s="136"/>
      <c r="BVN113" s="136"/>
      <c r="BVO113" s="136"/>
      <c r="BVP113" s="136"/>
      <c r="BVQ113" s="136"/>
      <c r="BVR113" s="136"/>
      <c r="BVS113" s="136"/>
      <c r="BVT113" s="136"/>
      <c r="BVU113" s="136"/>
      <c r="BVV113" s="136"/>
      <c r="BVW113" s="136"/>
      <c r="BVX113" s="136"/>
      <c r="BVY113" s="136"/>
      <c r="BVZ113" s="136"/>
      <c r="BWA113" s="136"/>
      <c r="BWB113" s="136"/>
      <c r="BWC113" s="136"/>
      <c r="BWD113" s="136"/>
      <c r="BWE113" s="136"/>
      <c r="BWF113" s="136"/>
      <c r="BWG113" s="136"/>
      <c r="BWH113" s="136"/>
      <c r="BWI113" s="136"/>
      <c r="BWJ113" s="136"/>
      <c r="BWK113" s="136"/>
      <c r="BWL113" s="136"/>
      <c r="BWM113" s="136"/>
      <c r="BWN113" s="136"/>
      <c r="BWO113" s="136"/>
      <c r="BWP113" s="136"/>
      <c r="BWQ113" s="136"/>
      <c r="BWR113" s="136"/>
      <c r="BWS113" s="136"/>
      <c r="BWT113" s="136"/>
      <c r="BWU113" s="136"/>
      <c r="BWV113" s="136"/>
      <c r="BWW113" s="136"/>
      <c r="BWX113" s="136"/>
      <c r="BWY113" s="136"/>
      <c r="BWZ113" s="136"/>
      <c r="BXA113" s="136"/>
      <c r="BXB113" s="136"/>
      <c r="BXC113" s="136"/>
      <c r="BXD113" s="136"/>
      <c r="BXE113" s="136"/>
      <c r="BXF113" s="136"/>
      <c r="BXG113" s="136"/>
      <c r="BXH113" s="136"/>
      <c r="BXI113" s="136"/>
      <c r="BXJ113" s="136"/>
      <c r="BXK113" s="136"/>
      <c r="BXL113" s="136"/>
      <c r="BXM113" s="136"/>
      <c r="BXN113" s="136"/>
      <c r="BXO113" s="136"/>
      <c r="BXP113" s="136"/>
      <c r="BXQ113" s="136"/>
      <c r="BXR113" s="136"/>
      <c r="BXS113" s="136"/>
      <c r="BXT113" s="136"/>
      <c r="BXU113" s="136"/>
      <c r="BXV113" s="136"/>
      <c r="BXW113" s="136"/>
      <c r="BXX113" s="136"/>
      <c r="BXY113" s="136"/>
      <c r="BXZ113" s="136"/>
      <c r="BYA113" s="136"/>
      <c r="BYB113" s="136"/>
      <c r="BYC113" s="136"/>
      <c r="BYD113" s="136"/>
      <c r="BYE113" s="136"/>
      <c r="BYF113" s="136"/>
      <c r="BYG113" s="136"/>
      <c r="BYH113" s="136"/>
      <c r="BYI113" s="136"/>
      <c r="BYJ113" s="136"/>
      <c r="BYK113" s="136"/>
      <c r="BYL113" s="136"/>
      <c r="BYM113" s="136"/>
      <c r="BYN113" s="136"/>
      <c r="BYO113" s="136"/>
      <c r="BYP113" s="136"/>
      <c r="BYQ113" s="136"/>
      <c r="BYR113" s="136"/>
      <c r="BYS113" s="136"/>
      <c r="BYT113" s="136"/>
      <c r="BYU113" s="136"/>
      <c r="BYV113" s="136"/>
      <c r="BYW113" s="136"/>
      <c r="BYX113" s="136"/>
      <c r="BYY113" s="136"/>
      <c r="BYZ113" s="136"/>
      <c r="BZA113" s="136"/>
      <c r="BZB113" s="136"/>
      <c r="BZC113" s="136"/>
      <c r="BZD113" s="136"/>
      <c r="BZE113" s="136"/>
      <c r="BZF113" s="136"/>
      <c r="BZG113" s="136"/>
      <c r="BZH113" s="136"/>
      <c r="BZI113" s="136"/>
      <c r="BZJ113" s="136"/>
      <c r="BZK113" s="136"/>
      <c r="BZL113" s="136"/>
      <c r="BZM113" s="136"/>
      <c r="BZN113" s="136"/>
      <c r="BZO113" s="136"/>
      <c r="BZP113" s="136"/>
      <c r="BZQ113" s="136"/>
      <c r="BZR113" s="136"/>
      <c r="BZS113" s="136"/>
      <c r="BZT113" s="136"/>
      <c r="BZU113" s="136"/>
      <c r="BZV113" s="136"/>
      <c r="BZW113" s="136"/>
      <c r="BZX113" s="136"/>
      <c r="BZY113" s="136"/>
      <c r="BZZ113" s="136"/>
      <c r="CAA113" s="136"/>
      <c r="CAB113" s="136"/>
      <c r="CAC113" s="136"/>
      <c r="CAD113" s="136"/>
      <c r="CAE113" s="136"/>
      <c r="CAF113" s="136"/>
      <c r="CAG113" s="136"/>
      <c r="CAH113" s="136"/>
      <c r="CAI113" s="136"/>
      <c r="CAJ113" s="136"/>
      <c r="CAK113" s="136"/>
      <c r="CAL113" s="136"/>
      <c r="CAM113" s="136"/>
      <c r="CAN113" s="136"/>
      <c r="CAO113" s="136"/>
      <c r="CAP113" s="136"/>
      <c r="CAQ113" s="136"/>
      <c r="CAR113" s="136"/>
      <c r="CAS113" s="136"/>
      <c r="CAT113" s="136"/>
      <c r="CAU113" s="136"/>
      <c r="CAV113" s="136"/>
      <c r="CAW113" s="136"/>
      <c r="CAX113" s="136"/>
      <c r="CAY113" s="136"/>
      <c r="CAZ113" s="136"/>
      <c r="CBA113" s="136"/>
      <c r="CBB113" s="136"/>
      <c r="CBC113" s="136"/>
      <c r="CBD113" s="136"/>
      <c r="CBE113" s="136"/>
      <c r="CBF113" s="136"/>
      <c r="CBG113" s="136"/>
      <c r="CBH113" s="136"/>
      <c r="CBI113" s="136"/>
      <c r="CBJ113" s="136"/>
      <c r="CBK113" s="136"/>
      <c r="CBL113" s="136"/>
    </row>
    <row r="114" spans="1:2092" s="116" customFormat="1" ht="15.75" thickBot="1" x14ac:dyDescent="0.3">
      <c r="B114" s="38" t="s">
        <v>160</v>
      </c>
      <c r="C114" s="39"/>
      <c r="D114" s="50">
        <f t="shared" ref="D114:F114" si="38">D113/D111</f>
        <v>0.29984663022192437</v>
      </c>
      <c r="E114" s="50">
        <f t="shared" si="38"/>
        <v>8.3038774222234671E-2</v>
      </c>
      <c r="F114" s="50">
        <f t="shared" si="38"/>
        <v>0.30189236917744999</v>
      </c>
      <c r="G114" s="50">
        <f>G113/G111</f>
        <v>6.1358323524957612E-4</v>
      </c>
      <c r="H114" s="50">
        <f t="shared" ref="H114:M114" si="39">H113/H111</f>
        <v>0</v>
      </c>
      <c r="I114" s="50">
        <f t="shared" si="39"/>
        <v>0.5143987574434522</v>
      </c>
      <c r="J114" s="50">
        <f t="shared" si="39"/>
        <v>0.11655368414050314</v>
      </c>
      <c r="K114" s="50">
        <f>K113/K111</f>
        <v>0.37658339026865328</v>
      </c>
      <c r="L114" s="50">
        <f t="shared" si="39"/>
        <v>0.28570284428913634</v>
      </c>
      <c r="M114" s="50">
        <f t="shared" si="39"/>
        <v>5.2735280030619057E-5</v>
      </c>
      <c r="N114" s="59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  <c r="AJ114" s="136"/>
      <c r="AK114" s="136"/>
      <c r="AL114" s="136"/>
      <c r="AM114" s="136"/>
      <c r="AN114" s="136"/>
      <c r="AO114" s="136"/>
      <c r="AP114" s="136"/>
      <c r="AQ114" s="136"/>
      <c r="AR114" s="136"/>
      <c r="AS114" s="136"/>
      <c r="AT114" s="136"/>
      <c r="AU114" s="136"/>
      <c r="AV114" s="136"/>
      <c r="AW114" s="136"/>
      <c r="AX114" s="136"/>
      <c r="AY114" s="136"/>
      <c r="AZ114" s="136"/>
      <c r="BA114" s="136"/>
      <c r="BB114" s="136"/>
      <c r="BC114" s="136"/>
      <c r="BD114" s="136"/>
      <c r="BE114" s="136"/>
      <c r="BF114" s="136"/>
      <c r="BG114" s="136"/>
      <c r="BH114" s="136"/>
      <c r="BI114" s="136"/>
      <c r="BJ114" s="136"/>
      <c r="BK114" s="136"/>
      <c r="BL114" s="136"/>
      <c r="BM114" s="136"/>
      <c r="BN114" s="136"/>
      <c r="BO114" s="136"/>
      <c r="BP114" s="136"/>
      <c r="BQ114" s="136"/>
      <c r="BR114" s="136"/>
      <c r="BS114" s="136"/>
      <c r="BT114" s="136"/>
      <c r="BU114" s="136"/>
      <c r="BV114" s="136"/>
      <c r="BW114" s="136"/>
      <c r="BX114" s="136"/>
      <c r="BY114" s="136"/>
      <c r="BZ114" s="136"/>
      <c r="CA114" s="136"/>
      <c r="CB114" s="136"/>
      <c r="CC114" s="136"/>
      <c r="CD114" s="136"/>
      <c r="CE114" s="136"/>
      <c r="CF114" s="136"/>
      <c r="CG114" s="136"/>
      <c r="CH114" s="136"/>
      <c r="CI114" s="136"/>
      <c r="CJ114" s="136"/>
      <c r="CK114" s="136"/>
      <c r="CL114" s="136"/>
      <c r="CM114" s="136"/>
      <c r="CN114" s="136"/>
      <c r="CO114" s="136"/>
      <c r="CP114" s="136"/>
      <c r="CQ114" s="136"/>
      <c r="CR114" s="136"/>
      <c r="CS114" s="136"/>
      <c r="CT114" s="136"/>
      <c r="CU114" s="136"/>
      <c r="CV114" s="136"/>
      <c r="CW114" s="136"/>
      <c r="CX114" s="136"/>
      <c r="CY114" s="136"/>
      <c r="CZ114" s="136"/>
      <c r="DA114" s="136"/>
      <c r="DB114" s="136"/>
      <c r="DC114" s="136"/>
      <c r="DD114" s="136"/>
      <c r="DE114" s="136"/>
      <c r="DF114" s="136"/>
      <c r="DG114" s="136"/>
      <c r="DH114" s="136"/>
      <c r="DI114" s="136"/>
      <c r="DJ114" s="136"/>
      <c r="DK114" s="136"/>
      <c r="DL114" s="136"/>
      <c r="DM114" s="136"/>
      <c r="DN114" s="136"/>
      <c r="DO114" s="136"/>
      <c r="DP114" s="136"/>
      <c r="DQ114" s="136"/>
      <c r="DR114" s="136"/>
      <c r="DS114" s="136"/>
      <c r="DT114" s="136"/>
      <c r="DU114" s="136"/>
      <c r="DV114" s="136"/>
      <c r="DW114" s="136"/>
      <c r="DX114" s="136"/>
      <c r="DY114" s="136"/>
      <c r="DZ114" s="136"/>
      <c r="EA114" s="136"/>
      <c r="EB114" s="136"/>
      <c r="EC114" s="136"/>
      <c r="ED114" s="136"/>
      <c r="EE114" s="136"/>
      <c r="EF114" s="136"/>
      <c r="EG114" s="136"/>
      <c r="EH114" s="136"/>
      <c r="EI114" s="136"/>
      <c r="EJ114" s="136"/>
      <c r="EK114" s="136"/>
      <c r="EL114" s="136"/>
      <c r="EM114" s="136"/>
      <c r="EN114" s="136"/>
      <c r="EO114" s="136"/>
      <c r="EP114" s="136"/>
      <c r="EQ114" s="136"/>
      <c r="ER114" s="136"/>
      <c r="ES114" s="136"/>
      <c r="ET114" s="136"/>
      <c r="EU114" s="136"/>
      <c r="EV114" s="136"/>
      <c r="EW114" s="136"/>
      <c r="EX114" s="136"/>
      <c r="EY114" s="136"/>
      <c r="EZ114" s="136"/>
      <c r="FA114" s="136"/>
      <c r="FB114" s="136"/>
      <c r="FC114" s="136"/>
      <c r="FD114" s="136"/>
      <c r="FE114" s="136"/>
      <c r="FF114" s="136"/>
      <c r="FG114" s="136"/>
      <c r="FH114" s="136"/>
      <c r="FI114" s="136"/>
      <c r="FJ114" s="136"/>
      <c r="FK114" s="136"/>
      <c r="FL114" s="136"/>
      <c r="FM114" s="136"/>
      <c r="FN114" s="136"/>
      <c r="FO114" s="136"/>
      <c r="FP114" s="136"/>
      <c r="FQ114" s="136"/>
      <c r="FR114" s="136"/>
      <c r="FS114" s="136"/>
      <c r="FT114" s="136"/>
      <c r="FU114" s="136"/>
      <c r="FV114" s="136"/>
      <c r="FW114" s="136"/>
      <c r="FX114" s="136"/>
      <c r="FY114" s="136"/>
      <c r="FZ114" s="136"/>
      <c r="GA114" s="136"/>
      <c r="GB114" s="136"/>
      <c r="GC114" s="136"/>
      <c r="GD114" s="136"/>
      <c r="GE114" s="136"/>
      <c r="GF114" s="136"/>
      <c r="GG114" s="136"/>
      <c r="GH114" s="136"/>
      <c r="GI114" s="136"/>
      <c r="GJ114" s="136"/>
      <c r="GK114" s="136"/>
      <c r="GL114" s="136"/>
      <c r="GM114" s="136"/>
      <c r="GN114" s="136"/>
      <c r="GO114" s="136"/>
      <c r="GP114" s="136"/>
      <c r="GQ114" s="136"/>
      <c r="GR114" s="136"/>
      <c r="GS114" s="136"/>
      <c r="GT114" s="136"/>
      <c r="GU114" s="136"/>
      <c r="GV114" s="136"/>
      <c r="GW114" s="136"/>
      <c r="GX114" s="136"/>
      <c r="GY114" s="136"/>
      <c r="GZ114" s="136"/>
      <c r="HA114" s="136"/>
      <c r="HB114" s="136"/>
      <c r="HC114" s="136"/>
      <c r="HD114" s="136"/>
      <c r="HE114" s="136"/>
      <c r="HF114" s="136"/>
      <c r="HG114" s="136"/>
      <c r="HH114" s="136"/>
      <c r="HI114" s="136"/>
      <c r="HJ114" s="136"/>
      <c r="HK114" s="136"/>
      <c r="HL114" s="136"/>
      <c r="HM114" s="136"/>
      <c r="HN114" s="136"/>
      <c r="HO114" s="136"/>
      <c r="HP114" s="136"/>
      <c r="HQ114" s="136"/>
      <c r="HR114" s="136"/>
      <c r="HS114" s="136"/>
      <c r="HT114" s="136"/>
      <c r="HU114" s="136"/>
      <c r="HV114" s="136"/>
      <c r="HW114" s="136"/>
      <c r="HX114" s="136"/>
      <c r="HY114" s="136"/>
      <c r="HZ114" s="136"/>
      <c r="IA114" s="136"/>
      <c r="IB114" s="136"/>
      <c r="IC114" s="136"/>
      <c r="ID114" s="136"/>
      <c r="IE114" s="136"/>
      <c r="IF114" s="136"/>
      <c r="IG114" s="136"/>
      <c r="IH114" s="136"/>
      <c r="II114" s="136"/>
      <c r="IJ114" s="136"/>
      <c r="IK114" s="136"/>
      <c r="IL114" s="136"/>
      <c r="IM114" s="136"/>
      <c r="IN114" s="136"/>
      <c r="IO114" s="136"/>
      <c r="IP114" s="136"/>
      <c r="IQ114" s="136"/>
      <c r="IR114" s="136"/>
      <c r="IS114" s="136"/>
      <c r="IT114" s="136"/>
      <c r="IU114" s="136"/>
      <c r="IV114" s="136"/>
      <c r="IW114" s="136"/>
      <c r="IX114" s="136"/>
      <c r="IY114" s="136"/>
      <c r="IZ114" s="136"/>
      <c r="JA114" s="136"/>
      <c r="JB114" s="136"/>
      <c r="JC114" s="136"/>
      <c r="JD114" s="136"/>
      <c r="JE114" s="136"/>
      <c r="JF114" s="136"/>
      <c r="JG114" s="136"/>
      <c r="JH114" s="136"/>
      <c r="JI114" s="136"/>
      <c r="JJ114" s="136"/>
      <c r="JK114" s="136"/>
      <c r="JL114" s="136"/>
      <c r="JM114" s="136"/>
      <c r="JN114" s="136"/>
      <c r="JO114" s="136"/>
      <c r="JP114" s="136"/>
      <c r="JQ114" s="136"/>
      <c r="JR114" s="136"/>
      <c r="JS114" s="136"/>
      <c r="JT114" s="136"/>
      <c r="JU114" s="136"/>
      <c r="JV114" s="136"/>
      <c r="JW114" s="136"/>
      <c r="JX114" s="136"/>
      <c r="JY114" s="136"/>
      <c r="JZ114" s="136"/>
      <c r="KA114" s="136"/>
      <c r="KB114" s="136"/>
      <c r="KC114" s="136"/>
      <c r="KD114" s="136"/>
      <c r="KE114" s="136"/>
      <c r="KF114" s="136"/>
      <c r="KG114" s="136"/>
      <c r="KH114" s="136"/>
      <c r="KI114" s="136"/>
      <c r="KJ114" s="136"/>
      <c r="KK114" s="136"/>
      <c r="KL114" s="136"/>
      <c r="KM114" s="136"/>
      <c r="KN114" s="136"/>
      <c r="KO114" s="136"/>
      <c r="KP114" s="136"/>
      <c r="KQ114" s="136"/>
      <c r="KR114" s="136"/>
      <c r="KS114" s="136"/>
      <c r="KT114" s="136"/>
      <c r="KU114" s="136"/>
      <c r="KV114" s="136"/>
      <c r="KW114" s="136"/>
      <c r="KX114" s="136"/>
      <c r="KY114" s="136"/>
      <c r="KZ114" s="136"/>
      <c r="LA114" s="136"/>
      <c r="LB114" s="136"/>
      <c r="LC114" s="136"/>
      <c r="LD114" s="136"/>
      <c r="LE114" s="136"/>
      <c r="LF114" s="136"/>
      <c r="LG114" s="136"/>
      <c r="LH114" s="136"/>
      <c r="LI114" s="136"/>
      <c r="LJ114" s="136"/>
      <c r="LK114" s="136"/>
      <c r="LL114" s="136"/>
      <c r="LM114" s="136"/>
      <c r="LN114" s="136"/>
      <c r="LO114" s="136"/>
      <c r="LP114" s="136"/>
      <c r="LQ114" s="136"/>
      <c r="LR114" s="136"/>
      <c r="LS114" s="136"/>
      <c r="LT114" s="136"/>
      <c r="LU114" s="136"/>
      <c r="LV114" s="136"/>
      <c r="LW114" s="136"/>
      <c r="LX114" s="136"/>
      <c r="LY114" s="136"/>
      <c r="LZ114" s="136"/>
      <c r="MA114" s="136"/>
      <c r="MB114" s="136"/>
      <c r="MC114" s="136"/>
      <c r="MD114" s="136"/>
      <c r="ME114" s="136"/>
      <c r="MF114" s="136"/>
      <c r="MG114" s="136"/>
      <c r="MH114" s="136"/>
      <c r="MI114" s="136"/>
      <c r="MJ114" s="136"/>
      <c r="MK114" s="136"/>
      <c r="ML114" s="136"/>
      <c r="MM114" s="136"/>
      <c r="MN114" s="136"/>
      <c r="MO114" s="136"/>
      <c r="MP114" s="136"/>
      <c r="MQ114" s="136"/>
      <c r="MR114" s="136"/>
      <c r="MS114" s="136"/>
      <c r="MT114" s="136"/>
      <c r="MU114" s="136"/>
      <c r="MV114" s="136"/>
      <c r="MW114" s="136"/>
      <c r="MX114" s="136"/>
      <c r="MY114" s="136"/>
      <c r="MZ114" s="136"/>
      <c r="NA114" s="136"/>
      <c r="NB114" s="136"/>
      <c r="NC114" s="136"/>
      <c r="ND114" s="136"/>
      <c r="NE114" s="136"/>
      <c r="NF114" s="136"/>
      <c r="NG114" s="136"/>
      <c r="NH114" s="136"/>
      <c r="NI114" s="136"/>
      <c r="NJ114" s="136"/>
      <c r="NK114" s="136"/>
      <c r="NL114" s="136"/>
      <c r="NM114" s="136"/>
      <c r="NN114" s="136"/>
      <c r="NO114" s="136"/>
      <c r="NP114" s="136"/>
      <c r="NQ114" s="136"/>
      <c r="NR114" s="136"/>
      <c r="NS114" s="136"/>
      <c r="NT114" s="136"/>
      <c r="NU114" s="136"/>
      <c r="NV114" s="136"/>
      <c r="NW114" s="136"/>
      <c r="NX114" s="136"/>
      <c r="NY114" s="136"/>
      <c r="NZ114" s="136"/>
      <c r="OA114" s="136"/>
      <c r="OB114" s="136"/>
      <c r="OC114" s="136"/>
      <c r="OD114" s="136"/>
      <c r="OE114" s="136"/>
      <c r="OF114" s="136"/>
      <c r="OG114" s="136"/>
      <c r="OH114" s="136"/>
      <c r="OI114" s="136"/>
      <c r="OJ114" s="136"/>
      <c r="OK114" s="136"/>
      <c r="OL114" s="136"/>
      <c r="OM114" s="136"/>
      <c r="ON114" s="136"/>
      <c r="OO114" s="136"/>
      <c r="OP114" s="136"/>
      <c r="OQ114" s="136"/>
      <c r="OR114" s="136"/>
      <c r="OS114" s="136"/>
      <c r="OT114" s="136"/>
      <c r="OU114" s="136"/>
      <c r="OV114" s="136"/>
      <c r="OW114" s="136"/>
      <c r="OX114" s="136"/>
      <c r="OY114" s="136"/>
      <c r="OZ114" s="136"/>
      <c r="PA114" s="136"/>
      <c r="PB114" s="136"/>
      <c r="PC114" s="136"/>
      <c r="PD114" s="136"/>
      <c r="PE114" s="136"/>
      <c r="PF114" s="136"/>
      <c r="PG114" s="136"/>
      <c r="PH114" s="136"/>
      <c r="PI114" s="136"/>
      <c r="PJ114" s="136"/>
      <c r="PK114" s="136"/>
      <c r="PL114" s="136"/>
      <c r="PM114" s="136"/>
      <c r="PN114" s="136"/>
      <c r="PO114" s="136"/>
      <c r="PP114" s="136"/>
      <c r="PQ114" s="136"/>
      <c r="PR114" s="136"/>
      <c r="PS114" s="136"/>
      <c r="PT114" s="136"/>
      <c r="PU114" s="136"/>
      <c r="PV114" s="136"/>
      <c r="PW114" s="136"/>
      <c r="PX114" s="136"/>
      <c r="PY114" s="136"/>
      <c r="PZ114" s="136"/>
      <c r="QA114" s="136"/>
      <c r="QB114" s="136"/>
      <c r="QC114" s="136"/>
      <c r="QD114" s="136"/>
      <c r="QE114" s="136"/>
      <c r="QF114" s="136"/>
      <c r="QG114" s="136"/>
      <c r="QH114" s="136"/>
      <c r="QI114" s="136"/>
      <c r="QJ114" s="136"/>
      <c r="QK114" s="136"/>
      <c r="QL114" s="136"/>
      <c r="QM114" s="136"/>
      <c r="QN114" s="136"/>
      <c r="QO114" s="136"/>
      <c r="QP114" s="136"/>
      <c r="QQ114" s="136"/>
      <c r="QR114" s="136"/>
      <c r="QS114" s="136"/>
      <c r="QT114" s="136"/>
      <c r="QU114" s="136"/>
      <c r="QV114" s="136"/>
      <c r="QW114" s="136"/>
      <c r="QX114" s="136"/>
      <c r="QY114" s="136"/>
      <c r="QZ114" s="136"/>
      <c r="RA114" s="136"/>
      <c r="RB114" s="136"/>
      <c r="RC114" s="136"/>
      <c r="RD114" s="136"/>
      <c r="RE114" s="136"/>
      <c r="RF114" s="136"/>
      <c r="RG114" s="136"/>
      <c r="RH114" s="136"/>
      <c r="RI114" s="136"/>
      <c r="RJ114" s="136"/>
      <c r="RK114" s="136"/>
      <c r="RL114" s="136"/>
      <c r="RM114" s="136"/>
      <c r="RN114" s="136"/>
      <c r="RO114" s="136"/>
      <c r="RP114" s="136"/>
      <c r="RQ114" s="136"/>
      <c r="RR114" s="136"/>
      <c r="RS114" s="136"/>
      <c r="RT114" s="136"/>
      <c r="RU114" s="136"/>
      <c r="RV114" s="136"/>
      <c r="RW114" s="136"/>
      <c r="RX114" s="136"/>
      <c r="RY114" s="136"/>
      <c r="RZ114" s="136"/>
      <c r="SA114" s="136"/>
      <c r="SB114" s="136"/>
      <c r="SC114" s="136"/>
      <c r="SD114" s="136"/>
      <c r="SE114" s="136"/>
      <c r="SF114" s="136"/>
      <c r="SG114" s="136"/>
      <c r="SH114" s="136"/>
      <c r="SI114" s="136"/>
      <c r="SJ114" s="136"/>
      <c r="SK114" s="136"/>
      <c r="SL114" s="136"/>
      <c r="SM114" s="136"/>
      <c r="SN114" s="136"/>
      <c r="SO114" s="136"/>
      <c r="SP114" s="136"/>
      <c r="SQ114" s="136"/>
      <c r="SR114" s="136"/>
      <c r="SS114" s="136"/>
      <c r="ST114" s="136"/>
      <c r="SU114" s="136"/>
      <c r="SV114" s="136"/>
      <c r="SW114" s="136"/>
      <c r="SX114" s="136"/>
      <c r="SY114" s="136"/>
      <c r="SZ114" s="136"/>
      <c r="TA114" s="136"/>
      <c r="TB114" s="136"/>
      <c r="TC114" s="136"/>
      <c r="TD114" s="136"/>
      <c r="TE114" s="136"/>
      <c r="TF114" s="136"/>
      <c r="TG114" s="136"/>
      <c r="TH114" s="136"/>
      <c r="TI114" s="136"/>
      <c r="TJ114" s="136"/>
      <c r="TK114" s="136"/>
      <c r="TL114" s="136"/>
      <c r="TM114" s="136"/>
      <c r="TN114" s="136"/>
      <c r="TO114" s="136"/>
      <c r="TP114" s="136"/>
      <c r="TQ114" s="136"/>
      <c r="TR114" s="136"/>
      <c r="TS114" s="136"/>
      <c r="TT114" s="136"/>
      <c r="TU114" s="136"/>
      <c r="TV114" s="136"/>
      <c r="TW114" s="136"/>
      <c r="TX114" s="136"/>
      <c r="TY114" s="136"/>
      <c r="TZ114" s="136"/>
      <c r="UA114" s="136"/>
      <c r="UB114" s="136"/>
      <c r="UC114" s="136"/>
      <c r="UD114" s="136"/>
      <c r="UE114" s="136"/>
      <c r="UF114" s="136"/>
      <c r="UG114" s="136"/>
      <c r="UH114" s="136"/>
      <c r="UI114" s="136"/>
      <c r="UJ114" s="136"/>
      <c r="UK114" s="136"/>
      <c r="UL114" s="136"/>
      <c r="UM114" s="136"/>
      <c r="UN114" s="136"/>
      <c r="UO114" s="136"/>
      <c r="UP114" s="136"/>
      <c r="UQ114" s="136"/>
      <c r="UR114" s="136"/>
      <c r="US114" s="136"/>
      <c r="UT114" s="136"/>
      <c r="UU114" s="136"/>
      <c r="UV114" s="136"/>
      <c r="UW114" s="136"/>
      <c r="UX114" s="136"/>
      <c r="UY114" s="136"/>
      <c r="UZ114" s="136"/>
      <c r="VA114" s="136"/>
      <c r="VB114" s="136"/>
      <c r="VC114" s="136"/>
      <c r="VD114" s="136"/>
      <c r="VE114" s="136"/>
      <c r="VF114" s="136"/>
      <c r="VG114" s="136"/>
      <c r="VH114" s="136"/>
      <c r="VI114" s="136"/>
      <c r="VJ114" s="136"/>
      <c r="VK114" s="136"/>
      <c r="VL114" s="136"/>
      <c r="VM114" s="136"/>
      <c r="VN114" s="136"/>
      <c r="VO114" s="136"/>
      <c r="VP114" s="136"/>
      <c r="VQ114" s="136"/>
      <c r="VR114" s="136"/>
      <c r="VS114" s="136"/>
      <c r="VT114" s="136"/>
      <c r="VU114" s="136"/>
      <c r="VV114" s="136"/>
      <c r="VW114" s="136"/>
      <c r="VX114" s="136"/>
      <c r="VY114" s="136"/>
      <c r="VZ114" s="136"/>
      <c r="WA114" s="136"/>
      <c r="WB114" s="136"/>
      <c r="WC114" s="136"/>
      <c r="WD114" s="136"/>
      <c r="WE114" s="136"/>
      <c r="WF114" s="136"/>
      <c r="WG114" s="136"/>
      <c r="WH114" s="136"/>
      <c r="WI114" s="136"/>
      <c r="WJ114" s="136"/>
      <c r="WK114" s="136"/>
      <c r="WL114" s="136"/>
      <c r="WM114" s="136"/>
      <c r="WN114" s="136"/>
      <c r="WO114" s="136"/>
      <c r="WP114" s="136"/>
      <c r="WQ114" s="136"/>
      <c r="WR114" s="136"/>
      <c r="WS114" s="136"/>
      <c r="WT114" s="136"/>
      <c r="WU114" s="136"/>
      <c r="WV114" s="136"/>
      <c r="WW114" s="136"/>
      <c r="WX114" s="136"/>
      <c r="WY114" s="136"/>
      <c r="WZ114" s="136"/>
      <c r="XA114" s="136"/>
      <c r="XB114" s="136"/>
      <c r="XC114" s="136"/>
      <c r="XD114" s="136"/>
      <c r="XE114" s="136"/>
      <c r="XF114" s="136"/>
      <c r="XG114" s="136"/>
      <c r="XH114" s="136"/>
      <c r="XI114" s="136"/>
      <c r="XJ114" s="136"/>
      <c r="XK114" s="136"/>
      <c r="XL114" s="136"/>
      <c r="XM114" s="136"/>
      <c r="XN114" s="136"/>
      <c r="XO114" s="136"/>
      <c r="XP114" s="136"/>
      <c r="XQ114" s="136"/>
      <c r="XR114" s="136"/>
      <c r="XS114" s="136"/>
      <c r="XT114" s="136"/>
      <c r="XU114" s="136"/>
      <c r="XV114" s="136"/>
      <c r="XW114" s="136"/>
      <c r="XX114" s="136"/>
      <c r="XY114" s="136"/>
      <c r="XZ114" s="136"/>
      <c r="YA114" s="136"/>
      <c r="YB114" s="136"/>
      <c r="YC114" s="136"/>
      <c r="YD114" s="136"/>
      <c r="YE114" s="136"/>
      <c r="YF114" s="136"/>
      <c r="YG114" s="136"/>
      <c r="YH114" s="136"/>
      <c r="YI114" s="136"/>
      <c r="YJ114" s="136"/>
      <c r="YK114" s="136"/>
      <c r="YL114" s="136"/>
      <c r="YM114" s="136"/>
      <c r="YN114" s="136"/>
      <c r="YO114" s="136"/>
      <c r="YP114" s="136"/>
      <c r="YQ114" s="136"/>
      <c r="YR114" s="136"/>
      <c r="YS114" s="136"/>
      <c r="YT114" s="136"/>
      <c r="YU114" s="136"/>
      <c r="YV114" s="136"/>
      <c r="YW114" s="136"/>
      <c r="YX114" s="136"/>
      <c r="YY114" s="136"/>
      <c r="YZ114" s="136"/>
      <c r="ZA114" s="136"/>
      <c r="ZB114" s="136"/>
      <c r="ZC114" s="136"/>
      <c r="ZD114" s="136"/>
      <c r="ZE114" s="136"/>
      <c r="ZF114" s="136"/>
      <c r="ZG114" s="136"/>
      <c r="ZH114" s="136"/>
      <c r="ZI114" s="136"/>
      <c r="ZJ114" s="136"/>
      <c r="ZK114" s="136"/>
      <c r="ZL114" s="136"/>
      <c r="ZM114" s="136"/>
      <c r="ZN114" s="136"/>
      <c r="ZO114" s="136"/>
      <c r="ZP114" s="136"/>
      <c r="ZQ114" s="136"/>
      <c r="ZR114" s="136"/>
      <c r="ZS114" s="136"/>
      <c r="ZT114" s="136"/>
      <c r="ZU114" s="136"/>
      <c r="ZV114" s="136"/>
      <c r="ZW114" s="136"/>
      <c r="ZX114" s="136"/>
      <c r="ZY114" s="136"/>
      <c r="ZZ114" s="136"/>
      <c r="AAA114" s="136"/>
      <c r="AAB114" s="136"/>
      <c r="AAC114" s="136"/>
      <c r="AAD114" s="136"/>
      <c r="AAE114" s="136"/>
      <c r="AAF114" s="136"/>
      <c r="AAG114" s="136"/>
      <c r="AAH114" s="136"/>
      <c r="AAI114" s="136"/>
      <c r="AAJ114" s="136"/>
      <c r="AAK114" s="136"/>
      <c r="AAL114" s="136"/>
      <c r="AAM114" s="136"/>
      <c r="AAN114" s="136"/>
      <c r="AAO114" s="136"/>
      <c r="AAP114" s="136"/>
      <c r="AAQ114" s="136"/>
      <c r="AAR114" s="136"/>
      <c r="AAS114" s="136"/>
      <c r="AAT114" s="136"/>
      <c r="AAU114" s="136"/>
      <c r="AAV114" s="136"/>
      <c r="AAW114" s="136"/>
      <c r="AAX114" s="136"/>
      <c r="AAY114" s="136"/>
      <c r="AAZ114" s="136"/>
      <c r="ABA114" s="136"/>
      <c r="ABB114" s="136"/>
      <c r="ABC114" s="136"/>
      <c r="ABD114" s="136"/>
      <c r="ABE114" s="136"/>
      <c r="ABF114" s="136"/>
      <c r="ABG114" s="136"/>
      <c r="ABH114" s="136"/>
      <c r="ABI114" s="136"/>
      <c r="ABJ114" s="136"/>
      <c r="ABK114" s="136"/>
      <c r="ABL114" s="136"/>
      <c r="ABM114" s="136"/>
      <c r="ABN114" s="136"/>
      <c r="ABO114" s="136"/>
      <c r="ABP114" s="136"/>
      <c r="ABQ114" s="136"/>
      <c r="ABR114" s="136"/>
      <c r="ABS114" s="136"/>
      <c r="ABT114" s="136"/>
      <c r="ABU114" s="136"/>
      <c r="ABV114" s="136"/>
      <c r="ABW114" s="136"/>
      <c r="ABX114" s="136"/>
      <c r="ABY114" s="136"/>
      <c r="ABZ114" s="136"/>
      <c r="ACA114" s="136"/>
      <c r="ACB114" s="136"/>
      <c r="ACC114" s="136"/>
      <c r="ACD114" s="136"/>
      <c r="ACE114" s="136"/>
      <c r="ACF114" s="136"/>
      <c r="ACG114" s="136"/>
      <c r="ACH114" s="136"/>
      <c r="ACI114" s="136"/>
      <c r="ACJ114" s="136"/>
      <c r="ACK114" s="136"/>
      <c r="ACL114" s="136"/>
      <c r="ACM114" s="136"/>
      <c r="ACN114" s="136"/>
      <c r="ACO114" s="136"/>
      <c r="ACP114" s="136"/>
      <c r="ACQ114" s="136"/>
      <c r="ACR114" s="136"/>
      <c r="ACS114" s="136"/>
      <c r="ACT114" s="136"/>
      <c r="ACU114" s="136"/>
      <c r="ACV114" s="136"/>
      <c r="ACW114" s="136"/>
      <c r="ACX114" s="136"/>
      <c r="ACY114" s="136"/>
      <c r="ACZ114" s="136"/>
      <c r="ADA114" s="136"/>
      <c r="ADB114" s="136"/>
      <c r="ADC114" s="136"/>
      <c r="ADD114" s="136"/>
      <c r="ADE114" s="136"/>
      <c r="ADF114" s="136"/>
      <c r="ADG114" s="136"/>
      <c r="ADH114" s="136"/>
      <c r="ADI114" s="136"/>
      <c r="ADJ114" s="136"/>
      <c r="ADK114" s="136"/>
      <c r="ADL114" s="136"/>
      <c r="ADM114" s="136"/>
      <c r="ADN114" s="136"/>
      <c r="ADO114" s="136"/>
      <c r="ADP114" s="136"/>
      <c r="ADQ114" s="136"/>
      <c r="ADR114" s="136"/>
      <c r="ADS114" s="136"/>
      <c r="ADT114" s="136"/>
      <c r="ADU114" s="136"/>
      <c r="ADV114" s="136"/>
      <c r="ADW114" s="136"/>
      <c r="ADX114" s="136"/>
      <c r="ADY114" s="136"/>
      <c r="ADZ114" s="136"/>
      <c r="AEA114" s="136"/>
      <c r="AEB114" s="136"/>
      <c r="AEC114" s="136"/>
      <c r="AED114" s="136"/>
      <c r="AEE114" s="136"/>
      <c r="AEF114" s="136"/>
      <c r="AEG114" s="136"/>
      <c r="AEH114" s="136"/>
      <c r="AEI114" s="136"/>
      <c r="AEJ114" s="136"/>
      <c r="AEK114" s="136"/>
      <c r="AEL114" s="136"/>
      <c r="AEM114" s="136"/>
      <c r="AEN114" s="136"/>
      <c r="AEO114" s="136"/>
      <c r="AEP114" s="136"/>
      <c r="AEQ114" s="136"/>
      <c r="AER114" s="136"/>
      <c r="AES114" s="136"/>
      <c r="AET114" s="136"/>
      <c r="AEU114" s="136"/>
      <c r="AEV114" s="136"/>
      <c r="AEW114" s="136"/>
      <c r="AEX114" s="136"/>
      <c r="AEY114" s="136"/>
      <c r="AEZ114" s="136"/>
      <c r="AFA114" s="136"/>
      <c r="AFB114" s="136"/>
      <c r="AFC114" s="136"/>
      <c r="AFD114" s="136"/>
      <c r="AFE114" s="136"/>
      <c r="AFF114" s="136"/>
      <c r="AFG114" s="136"/>
      <c r="AFH114" s="136"/>
      <c r="AFI114" s="136"/>
      <c r="AFJ114" s="136"/>
      <c r="AFK114" s="136"/>
      <c r="AFL114" s="136"/>
      <c r="AFM114" s="136"/>
      <c r="AFN114" s="136"/>
      <c r="AFO114" s="136"/>
      <c r="AFP114" s="136"/>
      <c r="AFQ114" s="136"/>
      <c r="AFR114" s="136"/>
      <c r="AFS114" s="136"/>
      <c r="AFT114" s="136"/>
      <c r="AFU114" s="136"/>
      <c r="AFV114" s="136"/>
      <c r="AFW114" s="136"/>
      <c r="AFX114" s="136"/>
      <c r="AFY114" s="136"/>
      <c r="AFZ114" s="136"/>
      <c r="AGA114" s="136"/>
      <c r="AGB114" s="136"/>
      <c r="AGC114" s="136"/>
      <c r="AGD114" s="136"/>
      <c r="AGE114" s="136"/>
      <c r="AGF114" s="136"/>
      <c r="AGG114" s="136"/>
      <c r="AGH114" s="136"/>
      <c r="AGI114" s="136"/>
      <c r="AGJ114" s="136"/>
      <c r="AGK114" s="136"/>
      <c r="AGL114" s="136"/>
      <c r="AGM114" s="136"/>
      <c r="AGN114" s="136"/>
      <c r="AGO114" s="136"/>
      <c r="AGP114" s="136"/>
      <c r="AGQ114" s="136"/>
      <c r="AGR114" s="136"/>
      <c r="AGS114" s="136"/>
      <c r="AGT114" s="136"/>
      <c r="AGU114" s="136"/>
      <c r="AGV114" s="136"/>
      <c r="AGW114" s="136"/>
      <c r="AGX114" s="136"/>
      <c r="AGY114" s="136"/>
      <c r="AGZ114" s="136"/>
      <c r="AHA114" s="136"/>
      <c r="AHB114" s="136"/>
      <c r="AHC114" s="136"/>
      <c r="AHD114" s="136"/>
      <c r="AHE114" s="136"/>
      <c r="AHF114" s="136"/>
      <c r="AHG114" s="136"/>
      <c r="AHH114" s="136"/>
      <c r="AHI114" s="136"/>
      <c r="AHJ114" s="136"/>
      <c r="AHK114" s="136"/>
      <c r="AHL114" s="136"/>
      <c r="AHM114" s="136"/>
      <c r="AHN114" s="136"/>
      <c r="AHO114" s="136"/>
      <c r="AHP114" s="136"/>
      <c r="AHQ114" s="136"/>
      <c r="AHR114" s="136"/>
      <c r="AHS114" s="136"/>
      <c r="AHT114" s="136"/>
      <c r="AHU114" s="136"/>
      <c r="AHV114" s="136"/>
      <c r="AHW114" s="136"/>
      <c r="AHX114" s="136"/>
      <c r="AHY114" s="136"/>
      <c r="AHZ114" s="136"/>
      <c r="AIA114" s="136"/>
      <c r="AIB114" s="136"/>
      <c r="AIC114" s="136"/>
      <c r="AID114" s="136"/>
      <c r="AIE114" s="136"/>
      <c r="AIF114" s="136"/>
      <c r="AIG114" s="136"/>
      <c r="AIH114" s="136"/>
      <c r="AII114" s="136"/>
      <c r="AIJ114" s="136"/>
      <c r="AIK114" s="136"/>
      <c r="AIL114" s="136"/>
      <c r="AIM114" s="136"/>
      <c r="AIN114" s="136"/>
      <c r="AIO114" s="136"/>
      <c r="AIP114" s="136"/>
      <c r="AIQ114" s="136"/>
      <c r="AIR114" s="136"/>
      <c r="AIS114" s="136"/>
      <c r="AIT114" s="136"/>
      <c r="AIU114" s="136"/>
      <c r="AIV114" s="136"/>
      <c r="AIW114" s="136"/>
      <c r="AIX114" s="136"/>
      <c r="AIY114" s="136"/>
      <c r="AIZ114" s="136"/>
      <c r="AJA114" s="136"/>
      <c r="AJB114" s="136"/>
      <c r="AJC114" s="136"/>
      <c r="AJD114" s="136"/>
      <c r="AJE114" s="136"/>
      <c r="AJF114" s="136"/>
      <c r="AJG114" s="136"/>
      <c r="AJH114" s="136"/>
      <c r="AJI114" s="136"/>
      <c r="AJJ114" s="136"/>
      <c r="AJK114" s="136"/>
      <c r="AJL114" s="136"/>
      <c r="AJM114" s="136"/>
      <c r="AJN114" s="136"/>
      <c r="AJO114" s="136"/>
      <c r="AJP114" s="136"/>
      <c r="AJQ114" s="136"/>
      <c r="AJR114" s="136"/>
      <c r="AJS114" s="136"/>
      <c r="AJT114" s="136"/>
      <c r="AJU114" s="136"/>
      <c r="AJV114" s="136"/>
      <c r="AJW114" s="136"/>
      <c r="AJX114" s="136"/>
      <c r="AJY114" s="136"/>
      <c r="AJZ114" s="136"/>
      <c r="AKA114" s="136"/>
      <c r="AKB114" s="136"/>
      <c r="AKC114" s="136"/>
      <c r="AKD114" s="136"/>
      <c r="AKE114" s="136"/>
      <c r="AKF114" s="136"/>
      <c r="AKG114" s="136"/>
      <c r="AKH114" s="136"/>
      <c r="AKI114" s="136"/>
      <c r="AKJ114" s="136"/>
      <c r="AKK114" s="136"/>
      <c r="AKL114" s="136"/>
      <c r="AKM114" s="136"/>
      <c r="AKN114" s="136"/>
      <c r="AKO114" s="136"/>
      <c r="AKP114" s="136"/>
      <c r="AKQ114" s="136"/>
      <c r="AKR114" s="136"/>
      <c r="AKS114" s="136"/>
      <c r="AKT114" s="136"/>
      <c r="AKU114" s="136"/>
      <c r="AKV114" s="136"/>
      <c r="AKW114" s="136"/>
      <c r="AKX114" s="136"/>
      <c r="AKY114" s="136"/>
      <c r="AKZ114" s="136"/>
      <c r="ALA114" s="136"/>
      <c r="ALB114" s="136"/>
      <c r="ALC114" s="136"/>
      <c r="ALD114" s="136"/>
      <c r="ALE114" s="136"/>
      <c r="ALF114" s="136"/>
      <c r="ALG114" s="136"/>
      <c r="ALH114" s="136"/>
      <c r="ALI114" s="136"/>
      <c r="ALJ114" s="136"/>
      <c r="ALK114" s="136"/>
      <c r="ALL114" s="136"/>
      <c r="ALM114" s="136"/>
      <c r="ALN114" s="136"/>
      <c r="ALO114" s="136"/>
      <c r="ALP114" s="136"/>
      <c r="ALQ114" s="136"/>
      <c r="ALR114" s="136"/>
      <c r="ALS114" s="136"/>
      <c r="ALT114" s="136"/>
      <c r="ALU114" s="136"/>
      <c r="ALV114" s="136"/>
      <c r="ALW114" s="136"/>
      <c r="ALX114" s="136"/>
      <c r="ALY114" s="136"/>
      <c r="ALZ114" s="136"/>
      <c r="AMA114" s="136"/>
      <c r="AMB114" s="136"/>
      <c r="AMC114" s="136"/>
      <c r="AMD114" s="136"/>
      <c r="AME114" s="136"/>
      <c r="AMF114" s="136"/>
      <c r="AMG114" s="136"/>
      <c r="AMH114" s="136"/>
      <c r="AMI114" s="136"/>
      <c r="AMJ114" s="136"/>
      <c r="AMK114" s="136"/>
      <c r="AML114" s="136"/>
      <c r="AMM114" s="136"/>
      <c r="AMN114" s="136"/>
      <c r="AMO114" s="136"/>
      <c r="AMP114" s="136"/>
      <c r="AMQ114" s="136"/>
      <c r="AMR114" s="136"/>
      <c r="AMS114" s="136"/>
      <c r="AMT114" s="136"/>
      <c r="AMU114" s="136"/>
      <c r="AMV114" s="136"/>
      <c r="AMW114" s="136"/>
      <c r="AMX114" s="136"/>
      <c r="AMY114" s="136"/>
      <c r="AMZ114" s="136"/>
      <c r="ANA114" s="136"/>
      <c r="ANB114" s="136"/>
      <c r="ANC114" s="136"/>
      <c r="AND114" s="136"/>
      <c r="ANE114" s="136"/>
      <c r="ANF114" s="136"/>
      <c r="ANG114" s="136"/>
      <c r="ANH114" s="136"/>
      <c r="ANI114" s="136"/>
      <c r="ANJ114" s="136"/>
      <c r="ANK114" s="136"/>
      <c r="ANL114" s="136"/>
      <c r="ANM114" s="136"/>
      <c r="ANN114" s="136"/>
      <c r="ANO114" s="136"/>
      <c r="ANP114" s="136"/>
      <c r="ANQ114" s="136"/>
      <c r="ANR114" s="136"/>
      <c r="ANS114" s="136"/>
      <c r="ANT114" s="136"/>
      <c r="ANU114" s="136"/>
      <c r="ANV114" s="136"/>
      <c r="ANW114" s="136"/>
      <c r="ANX114" s="136"/>
      <c r="ANY114" s="136"/>
      <c r="ANZ114" s="136"/>
      <c r="AOA114" s="136"/>
      <c r="AOB114" s="136"/>
      <c r="AOC114" s="136"/>
      <c r="AOD114" s="136"/>
      <c r="AOE114" s="136"/>
      <c r="AOF114" s="136"/>
      <c r="AOG114" s="136"/>
      <c r="AOH114" s="136"/>
      <c r="AOI114" s="136"/>
      <c r="AOJ114" s="136"/>
      <c r="AOK114" s="136"/>
      <c r="AOL114" s="136"/>
      <c r="AOM114" s="136"/>
      <c r="AON114" s="136"/>
      <c r="AOO114" s="136"/>
      <c r="AOP114" s="136"/>
      <c r="AOQ114" s="136"/>
      <c r="AOR114" s="136"/>
      <c r="AOS114" s="136"/>
      <c r="AOT114" s="136"/>
      <c r="AOU114" s="136"/>
      <c r="AOV114" s="136"/>
      <c r="AOW114" s="136"/>
      <c r="AOX114" s="136"/>
      <c r="AOY114" s="136"/>
      <c r="AOZ114" s="136"/>
      <c r="APA114" s="136"/>
      <c r="APB114" s="136"/>
      <c r="APC114" s="136"/>
      <c r="APD114" s="136"/>
      <c r="APE114" s="136"/>
      <c r="APF114" s="136"/>
      <c r="APG114" s="136"/>
      <c r="APH114" s="136"/>
      <c r="API114" s="136"/>
      <c r="APJ114" s="136"/>
      <c r="APK114" s="136"/>
      <c r="APL114" s="136"/>
      <c r="APM114" s="136"/>
      <c r="APN114" s="136"/>
      <c r="APO114" s="136"/>
      <c r="APP114" s="136"/>
      <c r="APQ114" s="136"/>
      <c r="APR114" s="136"/>
      <c r="APS114" s="136"/>
      <c r="APT114" s="136"/>
      <c r="APU114" s="136"/>
      <c r="APV114" s="136"/>
      <c r="APW114" s="136"/>
      <c r="APX114" s="136"/>
      <c r="APY114" s="136"/>
      <c r="APZ114" s="136"/>
      <c r="AQA114" s="136"/>
      <c r="AQB114" s="136"/>
      <c r="AQC114" s="136"/>
      <c r="AQD114" s="136"/>
      <c r="AQE114" s="136"/>
      <c r="AQF114" s="136"/>
      <c r="AQG114" s="136"/>
      <c r="AQH114" s="136"/>
      <c r="AQI114" s="136"/>
      <c r="AQJ114" s="136"/>
      <c r="AQK114" s="136"/>
      <c r="AQL114" s="136"/>
      <c r="AQM114" s="136"/>
      <c r="AQN114" s="136"/>
      <c r="AQO114" s="136"/>
      <c r="AQP114" s="136"/>
      <c r="AQQ114" s="136"/>
      <c r="AQR114" s="136"/>
      <c r="AQS114" s="136"/>
      <c r="AQT114" s="136"/>
      <c r="AQU114" s="136"/>
      <c r="AQV114" s="136"/>
      <c r="AQW114" s="136"/>
      <c r="AQX114" s="136"/>
      <c r="AQY114" s="136"/>
      <c r="AQZ114" s="136"/>
      <c r="ARA114" s="136"/>
      <c r="ARB114" s="136"/>
      <c r="ARC114" s="136"/>
      <c r="ARD114" s="136"/>
      <c r="ARE114" s="136"/>
      <c r="ARF114" s="136"/>
      <c r="ARG114" s="136"/>
      <c r="ARH114" s="136"/>
      <c r="ARI114" s="136"/>
      <c r="ARJ114" s="136"/>
      <c r="ARK114" s="136"/>
      <c r="ARL114" s="136"/>
      <c r="ARM114" s="136"/>
      <c r="ARN114" s="136"/>
      <c r="ARO114" s="136"/>
      <c r="ARP114" s="136"/>
      <c r="ARQ114" s="136"/>
      <c r="ARR114" s="136"/>
      <c r="ARS114" s="136"/>
      <c r="ART114" s="136"/>
      <c r="ARU114" s="136"/>
      <c r="ARV114" s="136"/>
      <c r="ARW114" s="136"/>
      <c r="ARX114" s="136"/>
      <c r="ARY114" s="136"/>
      <c r="ARZ114" s="136"/>
      <c r="ASA114" s="136"/>
      <c r="ASB114" s="136"/>
      <c r="ASC114" s="136"/>
      <c r="ASD114" s="136"/>
      <c r="ASE114" s="136"/>
      <c r="ASF114" s="136"/>
      <c r="ASG114" s="136"/>
      <c r="ASH114" s="136"/>
      <c r="ASI114" s="136"/>
      <c r="ASJ114" s="136"/>
      <c r="ASK114" s="136"/>
      <c r="ASL114" s="136"/>
      <c r="ASM114" s="136"/>
      <c r="ASN114" s="136"/>
      <c r="ASO114" s="136"/>
      <c r="ASP114" s="136"/>
      <c r="ASQ114" s="136"/>
      <c r="ASR114" s="136"/>
      <c r="ASS114" s="136"/>
      <c r="AST114" s="136"/>
      <c r="ASU114" s="136"/>
      <c r="ASV114" s="136"/>
      <c r="ASW114" s="136"/>
      <c r="ASX114" s="136"/>
      <c r="ASY114" s="136"/>
      <c r="ASZ114" s="136"/>
      <c r="ATA114" s="136"/>
      <c r="ATB114" s="136"/>
      <c r="ATC114" s="136"/>
      <c r="ATD114" s="136"/>
      <c r="ATE114" s="136"/>
      <c r="ATF114" s="136"/>
      <c r="ATG114" s="136"/>
      <c r="ATH114" s="136"/>
      <c r="ATI114" s="136"/>
      <c r="ATJ114" s="136"/>
      <c r="ATK114" s="136"/>
      <c r="ATL114" s="136"/>
      <c r="ATM114" s="136"/>
      <c r="ATN114" s="136"/>
      <c r="ATO114" s="136"/>
      <c r="ATP114" s="136"/>
      <c r="ATQ114" s="136"/>
      <c r="ATR114" s="136"/>
      <c r="ATS114" s="136"/>
      <c r="ATT114" s="136"/>
      <c r="ATU114" s="136"/>
      <c r="ATV114" s="136"/>
      <c r="ATW114" s="136"/>
      <c r="ATX114" s="136"/>
      <c r="ATY114" s="136"/>
      <c r="ATZ114" s="136"/>
      <c r="AUA114" s="136"/>
      <c r="AUB114" s="136"/>
      <c r="AUC114" s="136"/>
      <c r="AUD114" s="136"/>
      <c r="AUE114" s="136"/>
      <c r="AUF114" s="136"/>
      <c r="AUG114" s="136"/>
      <c r="AUH114" s="136"/>
      <c r="AUI114" s="136"/>
      <c r="AUJ114" s="136"/>
      <c r="AUK114" s="136"/>
      <c r="AUL114" s="136"/>
      <c r="AUM114" s="136"/>
      <c r="AUN114" s="136"/>
      <c r="AUO114" s="136"/>
      <c r="AUP114" s="136"/>
      <c r="AUQ114" s="136"/>
      <c r="AUR114" s="136"/>
      <c r="AUS114" s="136"/>
      <c r="AUT114" s="136"/>
      <c r="AUU114" s="136"/>
      <c r="AUV114" s="136"/>
      <c r="AUW114" s="136"/>
      <c r="AUX114" s="136"/>
      <c r="AUY114" s="136"/>
      <c r="AUZ114" s="136"/>
      <c r="AVA114" s="136"/>
      <c r="AVB114" s="136"/>
      <c r="AVC114" s="136"/>
      <c r="AVD114" s="136"/>
      <c r="AVE114" s="136"/>
      <c r="AVF114" s="136"/>
      <c r="AVG114" s="136"/>
      <c r="AVH114" s="136"/>
      <c r="AVI114" s="136"/>
      <c r="AVJ114" s="136"/>
      <c r="AVK114" s="136"/>
      <c r="AVL114" s="136"/>
      <c r="AVM114" s="136"/>
      <c r="AVN114" s="136"/>
      <c r="AVO114" s="136"/>
      <c r="AVP114" s="136"/>
      <c r="AVQ114" s="136"/>
      <c r="AVR114" s="136"/>
      <c r="AVS114" s="136"/>
      <c r="AVT114" s="136"/>
      <c r="AVU114" s="136"/>
      <c r="AVV114" s="136"/>
      <c r="AVW114" s="136"/>
      <c r="AVX114" s="136"/>
      <c r="AVY114" s="136"/>
      <c r="AVZ114" s="136"/>
      <c r="AWA114" s="136"/>
      <c r="AWB114" s="136"/>
      <c r="AWC114" s="136"/>
      <c r="AWD114" s="136"/>
      <c r="AWE114" s="136"/>
      <c r="AWF114" s="136"/>
      <c r="AWG114" s="136"/>
      <c r="AWH114" s="136"/>
      <c r="AWI114" s="136"/>
      <c r="AWJ114" s="136"/>
      <c r="AWK114" s="136"/>
      <c r="AWL114" s="136"/>
      <c r="AWM114" s="136"/>
      <c r="AWN114" s="136"/>
      <c r="AWO114" s="136"/>
      <c r="AWP114" s="136"/>
      <c r="AWQ114" s="136"/>
      <c r="AWR114" s="136"/>
      <c r="AWS114" s="136"/>
      <c r="AWT114" s="136"/>
      <c r="AWU114" s="136"/>
      <c r="AWV114" s="136"/>
      <c r="AWW114" s="136"/>
      <c r="AWX114" s="136"/>
      <c r="AWY114" s="136"/>
      <c r="AWZ114" s="136"/>
      <c r="AXA114" s="136"/>
      <c r="AXB114" s="136"/>
      <c r="AXC114" s="136"/>
      <c r="AXD114" s="136"/>
      <c r="AXE114" s="136"/>
      <c r="AXF114" s="136"/>
      <c r="AXG114" s="136"/>
      <c r="AXH114" s="136"/>
      <c r="AXI114" s="136"/>
      <c r="AXJ114" s="136"/>
      <c r="AXK114" s="136"/>
      <c r="AXL114" s="136"/>
      <c r="AXM114" s="136"/>
      <c r="AXN114" s="136"/>
      <c r="AXO114" s="136"/>
      <c r="AXP114" s="136"/>
      <c r="AXQ114" s="136"/>
      <c r="AXR114" s="136"/>
      <c r="AXS114" s="136"/>
      <c r="AXT114" s="136"/>
      <c r="AXU114" s="136"/>
      <c r="AXV114" s="136"/>
      <c r="AXW114" s="136"/>
      <c r="AXX114" s="136"/>
      <c r="AXY114" s="136"/>
      <c r="AXZ114" s="136"/>
      <c r="AYA114" s="136"/>
      <c r="AYB114" s="136"/>
      <c r="AYC114" s="136"/>
      <c r="AYD114" s="136"/>
      <c r="AYE114" s="136"/>
      <c r="AYF114" s="136"/>
      <c r="AYG114" s="136"/>
      <c r="AYH114" s="136"/>
      <c r="AYI114" s="136"/>
      <c r="AYJ114" s="136"/>
      <c r="AYK114" s="136"/>
      <c r="AYL114" s="136"/>
      <c r="AYM114" s="136"/>
      <c r="AYN114" s="136"/>
      <c r="AYO114" s="136"/>
      <c r="AYP114" s="136"/>
      <c r="AYQ114" s="136"/>
      <c r="AYR114" s="136"/>
      <c r="AYS114" s="136"/>
      <c r="AYT114" s="136"/>
      <c r="AYU114" s="136"/>
      <c r="AYV114" s="136"/>
      <c r="AYW114" s="136"/>
      <c r="AYX114" s="136"/>
      <c r="AYY114" s="136"/>
      <c r="AYZ114" s="136"/>
      <c r="AZA114" s="136"/>
      <c r="AZB114" s="136"/>
      <c r="AZC114" s="136"/>
      <c r="AZD114" s="136"/>
      <c r="AZE114" s="136"/>
      <c r="AZF114" s="136"/>
      <c r="AZG114" s="136"/>
      <c r="AZH114" s="136"/>
      <c r="AZI114" s="136"/>
      <c r="AZJ114" s="136"/>
      <c r="AZK114" s="136"/>
      <c r="AZL114" s="136"/>
      <c r="AZM114" s="136"/>
      <c r="AZN114" s="136"/>
      <c r="AZO114" s="136"/>
      <c r="AZP114" s="136"/>
      <c r="AZQ114" s="136"/>
      <c r="AZR114" s="136"/>
      <c r="AZS114" s="136"/>
      <c r="AZT114" s="136"/>
      <c r="AZU114" s="136"/>
      <c r="AZV114" s="136"/>
      <c r="AZW114" s="136"/>
      <c r="AZX114" s="136"/>
      <c r="AZY114" s="136"/>
      <c r="AZZ114" s="136"/>
      <c r="BAA114" s="136"/>
      <c r="BAB114" s="136"/>
      <c r="BAC114" s="136"/>
      <c r="BAD114" s="136"/>
      <c r="BAE114" s="136"/>
      <c r="BAF114" s="136"/>
      <c r="BAG114" s="136"/>
      <c r="BAH114" s="136"/>
      <c r="BAI114" s="136"/>
      <c r="BAJ114" s="136"/>
      <c r="BAK114" s="136"/>
      <c r="BAL114" s="136"/>
      <c r="BAM114" s="136"/>
      <c r="BAN114" s="136"/>
      <c r="BAO114" s="136"/>
      <c r="BAP114" s="136"/>
      <c r="BAQ114" s="136"/>
      <c r="BAR114" s="136"/>
      <c r="BAS114" s="136"/>
      <c r="BAT114" s="136"/>
      <c r="BAU114" s="136"/>
      <c r="BAV114" s="136"/>
      <c r="BAW114" s="136"/>
      <c r="BAX114" s="136"/>
      <c r="BAY114" s="136"/>
      <c r="BAZ114" s="136"/>
      <c r="BBA114" s="136"/>
      <c r="BBB114" s="136"/>
      <c r="BBC114" s="136"/>
      <c r="BBD114" s="136"/>
      <c r="BBE114" s="136"/>
      <c r="BBF114" s="136"/>
      <c r="BBG114" s="136"/>
      <c r="BBH114" s="136"/>
      <c r="BBI114" s="136"/>
      <c r="BBJ114" s="136"/>
      <c r="BBK114" s="136"/>
      <c r="BBL114" s="136"/>
      <c r="BBM114" s="136"/>
      <c r="BBN114" s="136"/>
      <c r="BBO114" s="136"/>
      <c r="BBP114" s="136"/>
      <c r="BBQ114" s="136"/>
      <c r="BBR114" s="136"/>
      <c r="BBS114" s="136"/>
      <c r="BBT114" s="136"/>
      <c r="BBU114" s="136"/>
      <c r="BBV114" s="136"/>
      <c r="BBW114" s="136"/>
      <c r="BBX114" s="136"/>
      <c r="BBY114" s="136"/>
      <c r="BBZ114" s="136"/>
      <c r="BCA114" s="136"/>
      <c r="BCB114" s="136"/>
      <c r="BCC114" s="136"/>
      <c r="BCD114" s="136"/>
      <c r="BCE114" s="136"/>
      <c r="BCF114" s="136"/>
      <c r="BCG114" s="136"/>
      <c r="BCH114" s="136"/>
      <c r="BCI114" s="136"/>
      <c r="BCJ114" s="136"/>
      <c r="BCK114" s="136"/>
      <c r="BCL114" s="136"/>
      <c r="BCM114" s="136"/>
      <c r="BCN114" s="136"/>
      <c r="BCO114" s="136"/>
      <c r="BCP114" s="136"/>
      <c r="BCQ114" s="136"/>
      <c r="BCR114" s="136"/>
      <c r="BCS114" s="136"/>
      <c r="BCT114" s="136"/>
      <c r="BCU114" s="136"/>
      <c r="BCV114" s="136"/>
      <c r="BCW114" s="136"/>
      <c r="BCX114" s="136"/>
      <c r="BCY114" s="136"/>
      <c r="BCZ114" s="136"/>
      <c r="BDA114" s="136"/>
      <c r="BDB114" s="136"/>
      <c r="BDC114" s="136"/>
      <c r="BDD114" s="136"/>
      <c r="BDE114" s="136"/>
      <c r="BDF114" s="136"/>
      <c r="BDG114" s="136"/>
      <c r="BDH114" s="136"/>
      <c r="BDI114" s="136"/>
      <c r="BDJ114" s="136"/>
      <c r="BDK114" s="136"/>
      <c r="BDL114" s="136"/>
      <c r="BDM114" s="136"/>
      <c r="BDN114" s="136"/>
      <c r="BDO114" s="136"/>
      <c r="BDP114" s="136"/>
      <c r="BDQ114" s="136"/>
      <c r="BDR114" s="136"/>
      <c r="BDS114" s="136"/>
      <c r="BDT114" s="136"/>
      <c r="BDU114" s="136"/>
      <c r="BDV114" s="136"/>
      <c r="BDW114" s="136"/>
      <c r="BDX114" s="136"/>
      <c r="BDY114" s="136"/>
      <c r="BDZ114" s="136"/>
      <c r="BEA114" s="136"/>
      <c r="BEB114" s="136"/>
      <c r="BEC114" s="136"/>
      <c r="BED114" s="136"/>
      <c r="BEE114" s="136"/>
      <c r="BEF114" s="136"/>
      <c r="BEG114" s="136"/>
      <c r="BEH114" s="136"/>
      <c r="BEI114" s="136"/>
      <c r="BEJ114" s="136"/>
      <c r="BEK114" s="136"/>
      <c r="BEL114" s="136"/>
      <c r="BEM114" s="136"/>
      <c r="BEN114" s="136"/>
      <c r="BEO114" s="136"/>
      <c r="BEP114" s="136"/>
      <c r="BEQ114" s="136"/>
      <c r="BER114" s="136"/>
      <c r="BES114" s="136"/>
      <c r="BET114" s="136"/>
      <c r="BEU114" s="136"/>
      <c r="BEV114" s="136"/>
      <c r="BEW114" s="136"/>
      <c r="BEX114" s="136"/>
      <c r="BEY114" s="136"/>
      <c r="BEZ114" s="136"/>
      <c r="BFA114" s="136"/>
      <c r="BFB114" s="136"/>
      <c r="BFC114" s="136"/>
      <c r="BFD114" s="136"/>
      <c r="BFE114" s="136"/>
      <c r="BFF114" s="136"/>
      <c r="BFG114" s="136"/>
      <c r="BFH114" s="136"/>
      <c r="BFI114" s="136"/>
      <c r="BFJ114" s="136"/>
      <c r="BFK114" s="136"/>
      <c r="BFL114" s="136"/>
      <c r="BFM114" s="136"/>
      <c r="BFN114" s="136"/>
      <c r="BFO114" s="136"/>
      <c r="BFP114" s="136"/>
      <c r="BFQ114" s="136"/>
      <c r="BFR114" s="136"/>
      <c r="BFS114" s="136"/>
      <c r="BFT114" s="136"/>
      <c r="BFU114" s="136"/>
      <c r="BFV114" s="136"/>
      <c r="BFW114" s="136"/>
      <c r="BFX114" s="136"/>
      <c r="BFY114" s="136"/>
      <c r="BFZ114" s="136"/>
      <c r="BGA114" s="136"/>
      <c r="BGB114" s="136"/>
      <c r="BGC114" s="136"/>
      <c r="BGD114" s="136"/>
      <c r="BGE114" s="136"/>
      <c r="BGF114" s="136"/>
      <c r="BGG114" s="136"/>
      <c r="BGH114" s="136"/>
      <c r="BGI114" s="136"/>
      <c r="BGJ114" s="136"/>
      <c r="BGK114" s="136"/>
      <c r="BGL114" s="136"/>
      <c r="BGM114" s="136"/>
      <c r="BGN114" s="136"/>
      <c r="BGO114" s="136"/>
      <c r="BGP114" s="136"/>
      <c r="BGQ114" s="136"/>
      <c r="BGR114" s="136"/>
      <c r="BGS114" s="136"/>
      <c r="BGT114" s="136"/>
      <c r="BGU114" s="136"/>
      <c r="BGV114" s="136"/>
      <c r="BGW114" s="136"/>
      <c r="BGX114" s="136"/>
      <c r="BGY114" s="136"/>
      <c r="BGZ114" s="136"/>
      <c r="BHA114" s="136"/>
      <c r="BHB114" s="136"/>
      <c r="BHC114" s="136"/>
      <c r="BHD114" s="136"/>
      <c r="BHE114" s="136"/>
      <c r="BHF114" s="136"/>
      <c r="BHG114" s="136"/>
      <c r="BHH114" s="136"/>
      <c r="BHI114" s="136"/>
      <c r="BHJ114" s="136"/>
      <c r="BHK114" s="136"/>
      <c r="BHL114" s="136"/>
      <c r="BHM114" s="136"/>
      <c r="BHN114" s="136"/>
      <c r="BHO114" s="136"/>
      <c r="BHP114" s="136"/>
      <c r="BHQ114" s="136"/>
      <c r="BHR114" s="136"/>
      <c r="BHS114" s="136"/>
      <c r="BHT114" s="136"/>
      <c r="BHU114" s="136"/>
      <c r="BHV114" s="136"/>
      <c r="BHW114" s="136"/>
      <c r="BHX114" s="136"/>
      <c r="BHY114" s="136"/>
      <c r="BHZ114" s="136"/>
      <c r="BIA114" s="136"/>
      <c r="BIB114" s="136"/>
      <c r="BIC114" s="136"/>
      <c r="BID114" s="136"/>
      <c r="BIE114" s="136"/>
      <c r="BIF114" s="136"/>
      <c r="BIG114" s="136"/>
      <c r="BIH114" s="136"/>
      <c r="BII114" s="136"/>
      <c r="BIJ114" s="136"/>
      <c r="BIK114" s="136"/>
      <c r="BIL114" s="136"/>
      <c r="BIM114" s="136"/>
      <c r="BIN114" s="136"/>
      <c r="BIO114" s="136"/>
      <c r="BIP114" s="136"/>
      <c r="BIQ114" s="136"/>
      <c r="BIR114" s="136"/>
      <c r="BIS114" s="136"/>
      <c r="BIT114" s="136"/>
      <c r="BIU114" s="136"/>
      <c r="BIV114" s="136"/>
      <c r="BIW114" s="136"/>
      <c r="BIX114" s="136"/>
      <c r="BIY114" s="136"/>
      <c r="BIZ114" s="136"/>
      <c r="BJA114" s="136"/>
      <c r="BJB114" s="136"/>
      <c r="BJC114" s="136"/>
      <c r="BJD114" s="136"/>
      <c r="BJE114" s="136"/>
      <c r="BJF114" s="136"/>
      <c r="BJG114" s="136"/>
      <c r="BJH114" s="136"/>
      <c r="BJI114" s="136"/>
      <c r="BJJ114" s="136"/>
      <c r="BJK114" s="136"/>
      <c r="BJL114" s="136"/>
      <c r="BJM114" s="136"/>
      <c r="BJN114" s="136"/>
      <c r="BJO114" s="136"/>
      <c r="BJP114" s="136"/>
      <c r="BJQ114" s="136"/>
      <c r="BJR114" s="136"/>
      <c r="BJS114" s="136"/>
      <c r="BJT114" s="136"/>
      <c r="BJU114" s="136"/>
      <c r="BJV114" s="136"/>
      <c r="BJW114" s="136"/>
      <c r="BJX114" s="136"/>
      <c r="BJY114" s="136"/>
      <c r="BJZ114" s="136"/>
      <c r="BKA114" s="136"/>
      <c r="BKB114" s="136"/>
      <c r="BKC114" s="136"/>
      <c r="BKD114" s="136"/>
      <c r="BKE114" s="136"/>
      <c r="BKF114" s="136"/>
      <c r="BKG114" s="136"/>
      <c r="BKH114" s="136"/>
      <c r="BKI114" s="136"/>
      <c r="BKJ114" s="136"/>
      <c r="BKK114" s="136"/>
      <c r="BKL114" s="136"/>
      <c r="BKM114" s="136"/>
      <c r="BKN114" s="136"/>
      <c r="BKO114" s="136"/>
      <c r="BKP114" s="136"/>
      <c r="BKQ114" s="136"/>
      <c r="BKR114" s="136"/>
      <c r="BKS114" s="136"/>
      <c r="BKT114" s="136"/>
      <c r="BKU114" s="136"/>
      <c r="BKV114" s="136"/>
      <c r="BKW114" s="136"/>
      <c r="BKX114" s="136"/>
      <c r="BKY114" s="136"/>
      <c r="BKZ114" s="136"/>
      <c r="BLA114" s="136"/>
      <c r="BLB114" s="136"/>
      <c r="BLC114" s="136"/>
      <c r="BLD114" s="136"/>
      <c r="BLE114" s="136"/>
      <c r="BLF114" s="136"/>
      <c r="BLG114" s="136"/>
      <c r="BLH114" s="136"/>
      <c r="BLI114" s="136"/>
      <c r="BLJ114" s="136"/>
      <c r="BLK114" s="136"/>
      <c r="BLL114" s="136"/>
      <c r="BLM114" s="136"/>
      <c r="BLN114" s="136"/>
      <c r="BLO114" s="136"/>
      <c r="BLP114" s="136"/>
      <c r="BLQ114" s="136"/>
      <c r="BLR114" s="136"/>
      <c r="BLS114" s="136"/>
      <c r="BLT114" s="136"/>
      <c r="BLU114" s="136"/>
      <c r="BLV114" s="136"/>
      <c r="BLW114" s="136"/>
      <c r="BLX114" s="136"/>
      <c r="BLY114" s="136"/>
      <c r="BLZ114" s="136"/>
      <c r="BMA114" s="136"/>
      <c r="BMB114" s="136"/>
      <c r="BMC114" s="136"/>
      <c r="BMD114" s="136"/>
      <c r="BME114" s="136"/>
      <c r="BMF114" s="136"/>
      <c r="BMG114" s="136"/>
      <c r="BMH114" s="136"/>
      <c r="BMI114" s="136"/>
      <c r="BMJ114" s="136"/>
      <c r="BMK114" s="136"/>
      <c r="BML114" s="136"/>
      <c r="BMM114" s="136"/>
      <c r="BMN114" s="136"/>
      <c r="BMO114" s="136"/>
      <c r="BMP114" s="136"/>
      <c r="BMQ114" s="136"/>
      <c r="BMR114" s="136"/>
      <c r="BMS114" s="136"/>
      <c r="BMT114" s="136"/>
      <c r="BMU114" s="136"/>
      <c r="BMV114" s="136"/>
      <c r="BMW114" s="136"/>
      <c r="BMX114" s="136"/>
      <c r="BMY114" s="136"/>
      <c r="BMZ114" s="136"/>
      <c r="BNA114" s="136"/>
      <c r="BNB114" s="136"/>
      <c r="BNC114" s="136"/>
      <c r="BND114" s="136"/>
      <c r="BNE114" s="136"/>
      <c r="BNF114" s="136"/>
      <c r="BNG114" s="136"/>
      <c r="BNH114" s="136"/>
      <c r="BNI114" s="136"/>
      <c r="BNJ114" s="136"/>
      <c r="BNK114" s="136"/>
      <c r="BNL114" s="136"/>
      <c r="BNM114" s="136"/>
      <c r="BNN114" s="136"/>
      <c r="BNO114" s="136"/>
      <c r="BNP114" s="136"/>
      <c r="BNQ114" s="136"/>
      <c r="BNR114" s="136"/>
      <c r="BNS114" s="136"/>
      <c r="BNT114" s="136"/>
      <c r="BNU114" s="136"/>
      <c r="BNV114" s="136"/>
      <c r="BNW114" s="136"/>
      <c r="BNX114" s="136"/>
      <c r="BNY114" s="136"/>
      <c r="BNZ114" s="136"/>
      <c r="BOA114" s="136"/>
      <c r="BOB114" s="136"/>
      <c r="BOC114" s="136"/>
      <c r="BOD114" s="136"/>
      <c r="BOE114" s="136"/>
      <c r="BOF114" s="136"/>
      <c r="BOG114" s="136"/>
      <c r="BOH114" s="136"/>
      <c r="BOI114" s="136"/>
      <c r="BOJ114" s="136"/>
      <c r="BOK114" s="136"/>
      <c r="BOL114" s="136"/>
      <c r="BOM114" s="136"/>
      <c r="BON114" s="136"/>
      <c r="BOO114" s="136"/>
      <c r="BOP114" s="136"/>
      <c r="BOQ114" s="136"/>
      <c r="BOR114" s="136"/>
      <c r="BOS114" s="136"/>
      <c r="BOT114" s="136"/>
      <c r="BOU114" s="136"/>
      <c r="BOV114" s="136"/>
      <c r="BOW114" s="136"/>
      <c r="BOX114" s="136"/>
      <c r="BOY114" s="136"/>
      <c r="BOZ114" s="136"/>
      <c r="BPA114" s="136"/>
      <c r="BPB114" s="136"/>
      <c r="BPC114" s="136"/>
      <c r="BPD114" s="136"/>
      <c r="BPE114" s="136"/>
      <c r="BPF114" s="136"/>
      <c r="BPG114" s="136"/>
      <c r="BPH114" s="136"/>
      <c r="BPI114" s="136"/>
      <c r="BPJ114" s="136"/>
      <c r="BPK114" s="136"/>
      <c r="BPL114" s="136"/>
      <c r="BPM114" s="136"/>
      <c r="BPN114" s="136"/>
      <c r="BPO114" s="136"/>
      <c r="BPP114" s="136"/>
      <c r="BPQ114" s="136"/>
      <c r="BPR114" s="136"/>
      <c r="BPS114" s="136"/>
      <c r="BPT114" s="136"/>
      <c r="BPU114" s="136"/>
      <c r="BPV114" s="136"/>
      <c r="BPW114" s="136"/>
      <c r="BPX114" s="136"/>
      <c r="BPY114" s="136"/>
      <c r="BPZ114" s="136"/>
      <c r="BQA114" s="136"/>
      <c r="BQB114" s="136"/>
      <c r="BQC114" s="136"/>
      <c r="BQD114" s="136"/>
      <c r="BQE114" s="136"/>
      <c r="BQF114" s="136"/>
      <c r="BQG114" s="136"/>
      <c r="BQH114" s="136"/>
      <c r="BQI114" s="136"/>
      <c r="BQJ114" s="136"/>
      <c r="BQK114" s="136"/>
      <c r="BQL114" s="136"/>
      <c r="BQM114" s="136"/>
      <c r="BQN114" s="136"/>
      <c r="BQO114" s="136"/>
      <c r="BQP114" s="136"/>
      <c r="BQQ114" s="136"/>
      <c r="BQR114" s="136"/>
      <c r="BQS114" s="136"/>
      <c r="BQT114" s="136"/>
      <c r="BQU114" s="136"/>
      <c r="BQV114" s="136"/>
      <c r="BQW114" s="136"/>
      <c r="BQX114" s="136"/>
      <c r="BQY114" s="136"/>
      <c r="BQZ114" s="136"/>
      <c r="BRA114" s="136"/>
      <c r="BRB114" s="136"/>
      <c r="BRC114" s="136"/>
      <c r="BRD114" s="136"/>
      <c r="BRE114" s="136"/>
      <c r="BRF114" s="136"/>
      <c r="BRG114" s="136"/>
      <c r="BRH114" s="136"/>
      <c r="BRI114" s="136"/>
      <c r="BRJ114" s="136"/>
      <c r="BRK114" s="136"/>
      <c r="BRL114" s="136"/>
      <c r="BRM114" s="136"/>
      <c r="BRN114" s="136"/>
      <c r="BRO114" s="136"/>
      <c r="BRP114" s="136"/>
      <c r="BRQ114" s="136"/>
      <c r="BRR114" s="136"/>
      <c r="BRS114" s="136"/>
      <c r="BRT114" s="136"/>
      <c r="BRU114" s="136"/>
      <c r="BRV114" s="136"/>
      <c r="BRW114" s="136"/>
      <c r="BRX114" s="136"/>
      <c r="BRY114" s="136"/>
      <c r="BRZ114" s="136"/>
      <c r="BSA114" s="136"/>
      <c r="BSB114" s="136"/>
      <c r="BSC114" s="136"/>
      <c r="BSD114" s="136"/>
      <c r="BSE114" s="136"/>
      <c r="BSF114" s="136"/>
      <c r="BSG114" s="136"/>
      <c r="BSH114" s="136"/>
      <c r="BSI114" s="136"/>
      <c r="BSJ114" s="136"/>
      <c r="BSK114" s="136"/>
      <c r="BSL114" s="136"/>
      <c r="BSM114" s="136"/>
      <c r="BSN114" s="136"/>
      <c r="BSO114" s="136"/>
      <c r="BSP114" s="136"/>
      <c r="BSQ114" s="136"/>
      <c r="BSR114" s="136"/>
      <c r="BSS114" s="136"/>
      <c r="BST114" s="136"/>
      <c r="BSU114" s="136"/>
      <c r="BSV114" s="136"/>
      <c r="BSW114" s="136"/>
      <c r="BSX114" s="136"/>
      <c r="BSY114" s="136"/>
      <c r="BSZ114" s="136"/>
      <c r="BTA114" s="136"/>
      <c r="BTB114" s="136"/>
      <c r="BTC114" s="136"/>
      <c r="BTD114" s="136"/>
      <c r="BTE114" s="136"/>
      <c r="BTF114" s="136"/>
      <c r="BTG114" s="136"/>
      <c r="BTH114" s="136"/>
      <c r="BTI114" s="136"/>
      <c r="BTJ114" s="136"/>
      <c r="BTK114" s="136"/>
      <c r="BTL114" s="136"/>
      <c r="BTM114" s="136"/>
      <c r="BTN114" s="136"/>
      <c r="BTO114" s="136"/>
      <c r="BTP114" s="136"/>
      <c r="BTQ114" s="136"/>
      <c r="BTR114" s="136"/>
      <c r="BTS114" s="136"/>
      <c r="BTT114" s="136"/>
      <c r="BTU114" s="136"/>
      <c r="BTV114" s="136"/>
      <c r="BTW114" s="136"/>
      <c r="BTX114" s="136"/>
      <c r="BTY114" s="136"/>
      <c r="BTZ114" s="136"/>
      <c r="BUA114" s="136"/>
      <c r="BUB114" s="136"/>
      <c r="BUC114" s="136"/>
      <c r="BUD114" s="136"/>
      <c r="BUE114" s="136"/>
      <c r="BUF114" s="136"/>
      <c r="BUG114" s="136"/>
      <c r="BUH114" s="136"/>
      <c r="BUI114" s="136"/>
      <c r="BUJ114" s="136"/>
      <c r="BUK114" s="136"/>
      <c r="BUL114" s="136"/>
      <c r="BUM114" s="136"/>
      <c r="BUN114" s="136"/>
      <c r="BUO114" s="136"/>
      <c r="BUP114" s="136"/>
      <c r="BUQ114" s="136"/>
      <c r="BUR114" s="136"/>
      <c r="BUS114" s="136"/>
      <c r="BUT114" s="136"/>
      <c r="BUU114" s="136"/>
      <c r="BUV114" s="136"/>
      <c r="BUW114" s="136"/>
      <c r="BUX114" s="136"/>
      <c r="BUY114" s="136"/>
      <c r="BUZ114" s="136"/>
      <c r="BVA114" s="136"/>
      <c r="BVB114" s="136"/>
      <c r="BVC114" s="136"/>
      <c r="BVD114" s="136"/>
      <c r="BVE114" s="136"/>
      <c r="BVF114" s="136"/>
      <c r="BVG114" s="136"/>
      <c r="BVH114" s="136"/>
      <c r="BVI114" s="136"/>
      <c r="BVJ114" s="136"/>
      <c r="BVK114" s="136"/>
      <c r="BVL114" s="136"/>
      <c r="BVM114" s="136"/>
      <c r="BVN114" s="136"/>
      <c r="BVO114" s="136"/>
      <c r="BVP114" s="136"/>
      <c r="BVQ114" s="136"/>
      <c r="BVR114" s="136"/>
      <c r="BVS114" s="136"/>
      <c r="BVT114" s="136"/>
      <c r="BVU114" s="136"/>
      <c r="BVV114" s="136"/>
      <c r="BVW114" s="136"/>
      <c r="BVX114" s="136"/>
      <c r="BVY114" s="136"/>
      <c r="BVZ114" s="136"/>
      <c r="BWA114" s="136"/>
      <c r="BWB114" s="136"/>
      <c r="BWC114" s="136"/>
      <c r="BWD114" s="136"/>
      <c r="BWE114" s="136"/>
      <c r="BWF114" s="136"/>
      <c r="BWG114" s="136"/>
      <c r="BWH114" s="136"/>
      <c r="BWI114" s="136"/>
      <c r="BWJ114" s="136"/>
      <c r="BWK114" s="136"/>
      <c r="BWL114" s="136"/>
      <c r="BWM114" s="136"/>
      <c r="BWN114" s="136"/>
      <c r="BWO114" s="136"/>
      <c r="BWP114" s="136"/>
      <c r="BWQ114" s="136"/>
      <c r="BWR114" s="136"/>
      <c r="BWS114" s="136"/>
      <c r="BWT114" s="136"/>
      <c r="BWU114" s="136"/>
      <c r="BWV114" s="136"/>
      <c r="BWW114" s="136"/>
      <c r="BWX114" s="136"/>
      <c r="BWY114" s="136"/>
      <c r="BWZ114" s="136"/>
      <c r="BXA114" s="136"/>
      <c r="BXB114" s="136"/>
      <c r="BXC114" s="136"/>
      <c r="BXD114" s="136"/>
      <c r="BXE114" s="136"/>
      <c r="BXF114" s="136"/>
      <c r="BXG114" s="136"/>
      <c r="BXH114" s="136"/>
      <c r="BXI114" s="136"/>
      <c r="BXJ114" s="136"/>
      <c r="BXK114" s="136"/>
      <c r="BXL114" s="136"/>
      <c r="BXM114" s="136"/>
      <c r="BXN114" s="136"/>
      <c r="BXO114" s="136"/>
      <c r="BXP114" s="136"/>
      <c r="BXQ114" s="136"/>
      <c r="BXR114" s="136"/>
      <c r="BXS114" s="136"/>
      <c r="BXT114" s="136"/>
      <c r="BXU114" s="136"/>
      <c r="BXV114" s="136"/>
      <c r="BXW114" s="136"/>
      <c r="BXX114" s="136"/>
      <c r="BXY114" s="136"/>
      <c r="BXZ114" s="136"/>
      <c r="BYA114" s="136"/>
      <c r="BYB114" s="136"/>
      <c r="BYC114" s="136"/>
      <c r="BYD114" s="136"/>
      <c r="BYE114" s="136"/>
      <c r="BYF114" s="136"/>
      <c r="BYG114" s="136"/>
      <c r="BYH114" s="136"/>
      <c r="BYI114" s="136"/>
      <c r="BYJ114" s="136"/>
      <c r="BYK114" s="136"/>
      <c r="BYL114" s="136"/>
      <c r="BYM114" s="136"/>
      <c r="BYN114" s="136"/>
      <c r="BYO114" s="136"/>
      <c r="BYP114" s="136"/>
      <c r="BYQ114" s="136"/>
      <c r="BYR114" s="136"/>
      <c r="BYS114" s="136"/>
      <c r="BYT114" s="136"/>
      <c r="BYU114" s="136"/>
      <c r="BYV114" s="136"/>
      <c r="BYW114" s="136"/>
      <c r="BYX114" s="136"/>
      <c r="BYY114" s="136"/>
      <c r="BYZ114" s="136"/>
      <c r="BZA114" s="136"/>
      <c r="BZB114" s="136"/>
      <c r="BZC114" s="136"/>
      <c r="BZD114" s="136"/>
      <c r="BZE114" s="136"/>
      <c r="BZF114" s="136"/>
      <c r="BZG114" s="136"/>
      <c r="BZH114" s="136"/>
      <c r="BZI114" s="136"/>
      <c r="BZJ114" s="136"/>
      <c r="BZK114" s="136"/>
      <c r="BZL114" s="136"/>
      <c r="BZM114" s="136"/>
      <c r="BZN114" s="136"/>
      <c r="BZO114" s="136"/>
      <c r="BZP114" s="136"/>
      <c r="BZQ114" s="136"/>
      <c r="BZR114" s="136"/>
      <c r="BZS114" s="136"/>
      <c r="BZT114" s="136"/>
      <c r="BZU114" s="136"/>
      <c r="BZV114" s="136"/>
      <c r="BZW114" s="136"/>
      <c r="BZX114" s="136"/>
      <c r="BZY114" s="136"/>
      <c r="BZZ114" s="136"/>
      <c r="CAA114" s="136"/>
      <c r="CAB114" s="136"/>
      <c r="CAC114" s="136"/>
      <c r="CAD114" s="136"/>
      <c r="CAE114" s="136"/>
      <c r="CAF114" s="136"/>
      <c r="CAG114" s="136"/>
      <c r="CAH114" s="136"/>
      <c r="CAI114" s="136"/>
      <c r="CAJ114" s="136"/>
      <c r="CAK114" s="136"/>
      <c r="CAL114" s="136"/>
      <c r="CAM114" s="136"/>
      <c r="CAN114" s="136"/>
      <c r="CAO114" s="136"/>
      <c r="CAP114" s="136"/>
      <c r="CAQ114" s="136"/>
      <c r="CAR114" s="136"/>
      <c r="CAS114" s="136"/>
      <c r="CAT114" s="136"/>
      <c r="CAU114" s="136"/>
      <c r="CAV114" s="136"/>
      <c r="CAW114" s="136"/>
      <c r="CAX114" s="136"/>
      <c r="CAY114" s="136"/>
      <c r="CAZ114" s="136"/>
      <c r="CBA114" s="136"/>
      <c r="CBB114" s="136"/>
      <c r="CBC114" s="136"/>
      <c r="CBD114" s="136"/>
      <c r="CBE114" s="136"/>
      <c r="CBF114" s="136"/>
      <c r="CBG114" s="136"/>
      <c r="CBH114" s="136"/>
      <c r="CBI114" s="136"/>
      <c r="CBJ114" s="136"/>
      <c r="CBK114" s="136"/>
      <c r="CBL114" s="136"/>
    </row>
    <row r="115" spans="1:2092" s="116" customFormat="1" ht="15.75" thickTop="1" x14ac:dyDescent="0.25">
      <c r="B115" s="51"/>
      <c r="C115" s="51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3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  <c r="AJ115" s="136"/>
      <c r="AK115" s="136"/>
      <c r="AL115" s="136"/>
      <c r="AM115" s="136"/>
      <c r="AN115" s="136"/>
      <c r="AO115" s="136"/>
      <c r="AP115" s="136"/>
      <c r="AQ115" s="136"/>
      <c r="AR115" s="136"/>
      <c r="AS115" s="136"/>
      <c r="AT115" s="136"/>
      <c r="AU115" s="136"/>
      <c r="AV115" s="136"/>
      <c r="AW115" s="136"/>
      <c r="AX115" s="136"/>
      <c r="AY115" s="136"/>
      <c r="AZ115" s="136"/>
      <c r="BA115" s="136"/>
      <c r="BB115" s="136"/>
      <c r="BC115" s="136"/>
      <c r="BD115" s="136"/>
      <c r="BE115" s="136"/>
      <c r="BF115" s="136"/>
      <c r="BG115" s="136"/>
      <c r="BH115" s="136"/>
      <c r="BI115" s="136"/>
      <c r="BJ115" s="136"/>
      <c r="BK115" s="136"/>
      <c r="BL115" s="136"/>
      <c r="BM115" s="136"/>
      <c r="BN115" s="136"/>
      <c r="BO115" s="136"/>
      <c r="BP115" s="136"/>
      <c r="BQ115" s="136"/>
      <c r="BR115" s="136"/>
      <c r="BS115" s="136"/>
      <c r="BT115" s="136"/>
      <c r="BU115" s="136"/>
      <c r="BV115" s="136"/>
      <c r="BW115" s="136"/>
      <c r="BX115" s="136"/>
      <c r="BY115" s="136"/>
      <c r="BZ115" s="136"/>
      <c r="CA115" s="136"/>
      <c r="CB115" s="136"/>
      <c r="CC115" s="136"/>
      <c r="CD115" s="136"/>
      <c r="CE115" s="136"/>
      <c r="CF115" s="136"/>
      <c r="CG115" s="136"/>
      <c r="CH115" s="136"/>
      <c r="CI115" s="136"/>
      <c r="CJ115" s="136"/>
      <c r="CK115" s="136"/>
      <c r="CL115" s="136"/>
      <c r="CM115" s="136"/>
      <c r="CN115" s="136"/>
      <c r="CO115" s="136"/>
      <c r="CP115" s="136"/>
      <c r="CQ115" s="136"/>
      <c r="CR115" s="136"/>
      <c r="CS115" s="136"/>
      <c r="CT115" s="136"/>
      <c r="CU115" s="136"/>
      <c r="CV115" s="136"/>
      <c r="CW115" s="136"/>
      <c r="CX115" s="136"/>
      <c r="CY115" s="136"/>
      <c r="CZ115" s="136"/>
      <c r="DA115" s="136"/>
      <c r="DB115" s="136"/>
      <c r="DC115" s="136"/>
      <c r="DD115" s="136"/>
      <c r="DE115" s="136"/>
      <c r="DF115" s="136"/>
      <c r="DG115" s="136"/>
      <c r="DH115" s="136"/>
      <c r="DI115" s="136"/>
      <c r="DJ115" s="136"/>
      <c r="DK115" s="136"/>
      <c r="DL115" s="136"/>
      <c r="DM115" s="136"/>
      <c r="DN115" s="136"/>
      <c r="DO115" s="136"/>
      <c r="DP115" s="136"/>
      <c r="DQ115" s="136"/>
      <c r="DR115" s="136"/>
      <c r="DS115" s="136"/>
      <c r="DT115" s="136"/>
      <c r="DU115" s="136"/>
      <c r="DV115" s="136"/>
      <c r="DW115" s="136"/>
      <c r="DX115" s="136"/>
      <c r="DY115" s="136"/>
      <c r="DZ115" s="136"/>
      <c r="EA115" s="136"/>
      <c r="EB115" s="136"/>
      <c r="EC115" s="136"/>
      <c r="ED115" s="136"/>
      <c r="EE115" s="136"/>
      <c r="EF115" s="136"/>
      <c r="EG115" s="136"/>
      <c r="EH115" s="136"/>
      <c r="EI115" s="136"/>
      <c r="EJ115" s="136"/>
      <c r="EK115" s="136"/>
      <c r="EL115" s="136"/>
      <c r="EM115" s="136"/>
      <c r="EN115" s="136"/>
      <c r="EO115" s="136"/>
      <c r="EP115" s="136"/>
      <c r="EQ115" s="136"/>
      <c r="ER115" s="136"/>
      <c r="ES115" s="136"/>
      <c r="ET115" s="136"/>
      <c r="EU115" s="136"/>
      <c r="EV115" s="136"/>
      <c r="EW115" s="136"/>
      <c r="EX115" s="136"/>
      <c r="EY115" s="136"/>
      <c r="EZ115" s="136"/>
      <c r="FA115" s="136"/>
      <c r="FB115" s="136"/>
      <c r="FC115" s="136"/>
      <c r="FD115" s="136"/>
      <c r="FE115" s="136"/>
      <c r="FF115" s="136"/>
      <c r="FG115" s="136"/>
      <c r="FH115" s="136"/>
      <c r="FI115" s="136"/>
      <c r="FJ115" s="136"/>
      <c r="FK115" s="136"/>
      <c r="FL115" s="136"/>
      <c r="FM115" s="136"/>
      <c r="FN115" s="136"/>
      <c r="FO115" s="136"/>
      <c r="FP115" s="136"/>
      <c r="FQ115" s="136"/>
      <c r="FR115" s="136"/>
      <c r="FS115" s="136"/>
      <c r="FT115" s="136"/>
      <c r="FU115" s="136"/>
      <c r="FV115" s="136"/>
      <c r="FW115" s="136"/>
      <c r="FX115" s="136"/>
      <c r="FY115" s="136"/>
      <c r="FZ115" s="136"/>
      <c r="GA115" s="136"/>
      <c r="GB115" s="136"/>
      <c r="GC115" s="136"/>
      <c r="GD115" s="136"/>
      <c r="GE115" s="136"/>
      <c r="GF115" s="136"/>
      <c r="GG115" s="136"/>
      <c r="GH115" s="136"/>
      <c r="GI115" s="136"/>
      <c r="GJ115" s="136"/>
      <c r="GK115" s="136"/>
      <c r="GL115" s="136"/>
      <c r="GM115" s="136"/>
      <c r="GN115" s="136"/>
      <c r="GO115" s="136"/>
      <c r="GP115" s="136"/>
      <c r="GQ115" s="136"/>
      <c r="GR115" s="136"/>
      <c r="GS115" s="136"/>
      <c r="GT115" s="136"/>
      <c r="GU115" s="136"/>
      <c r="GV115" s="136"/>
      <c r="GW115" s="136"/>
      <c r="GX115" s="136"/>
      <c r="GY115" s="136"/>
      <c r="GZ115" s="136"/>
      <c r="HA115" s="136"/>
      <c r="HB115" s="136"/>
      <c r="HC115" s="136"/>
      <c r="HD115" s="136"/>
      <c r="HE115" s="136"/>
      <c r="HF115" s="136"/>
      <c r="HG115" s="136"/>
      <c r="HH115" s="136"/>
      <c r="HI115" s="136"/>
      <c r="HJ115" s="136"/>
      <c r="HK115" s="136"/>
      <c r="HL115" s="136"/>
      <c r="HM115" s="136"/>
      <c r="HN115" s="136"/>
      <c r="HO115" s="136"/>
      <c r="HP115" s="136"/>
      <c r="HQ115" s="136"/>
      <c r="HR115" s="136"/>
      <c r="HS115" s="136"/>
      <c r="HT115" s="136"/>
      <c r="HU115" s="136"/>
      <c r="HV115" s="136"/>
      <c r="HW115" s="136"/>
      <c r="HX115" s="136"/>
      <c r="HY115" s="136"/>
      <c r="HZ115" s="136"/>
      <c r="IA115" s="136"/>
      <c r="IB115" s="136"/>
      <c r="IC115" s="136"/>
      <c r="ID115" s="136"/>
      <c r="IE115" s="136"/>
      <c r="IF115" s="136"/>
      <c r="IG115" s="136"/>
      <c r="IH115" s="136"/>
      <c r="II115" s="136"/>
      <c r="IJ115" s="136"/>
      <c r="IK115" s="136"/>
      <c r="IL115" s="136"/>
      <c r="IM115" s="136"/>
      <c r="IN115" s="136"/>
      <c r="IO115" s="136"/>
      <c r="IP115" s="136"/>
      <c r="IQ115" s="136"/>
      <c r="IR115" s="136"/>
      <c r="IS115" s="136"/>
      <c r="IT115" s="136"/>
      <c r="IU115" s="136"/>
      <c r="IV115" s="136"/>
      <c r="IW115" s="136"/>
      <c r="IX115" s="136"/>
      <c r="IY115" s="136"/>
      <c r="IZ115" s="136"/>
      <c r="JA115" s="136"/>
      <c r="JB115" s="136"/>
      <c r="JC115" s="136"/>
      <c r="JD115" s="136"/>
      <c r="JE115" s="136"/>
      <c r="JF115" s="136"/>
      <c r="JG115" s="136"/>
      <c r="JH115" s="136"/>
      <c r="JI115" s="136"/>
      <c r="JJ115" s="136"/>
      <c r="JK115" s="136"/>
      <c r="JL115" s="136"/>
      <c r="JM115" s="136"/>
      <c r="JN115" s="136"/>
      <c r="JO115" s="136"/>
      <c r="JP115" s="136"/>
      <c r="JQ115" s="136"/>
      <c r="JR115" s="136"/>
      <c r="JS115" s="136"/>
      <c r="JT115" s="136"/>
      <c r="JU115" s="136"/>
      <c r="JV115" s="136"/>
      <c r="JW115" s="136"/>
      <c r="JX115" s="136"/>
      <c r="JY115" s="136"/>
      <c r="JZ115" s="136"/>
      <c r="KA115" s="136"/>
      <c r="KB115" s="136"/>
      <c r="KC115" s="136"/>
      <c r="KD115" s="136"/>
      <c r="KE115" s="136"/>
      <c r="KF115" s="136"/>
      <c r="KG115" s="136"/>
      <c r="KH115" s="136"/>
      <c r="KI115" s="136"/>
      <c r="KJ115" s="136"/>
      <c r="KK115" s="136"/>
      <c r="KL115" s="136"/>
      <c r="KM115" s="136"/>
      <c r="KN115" s="136"/>
      <c r="KO115" s="136"/>
      <c r="KP115" s="136"/>
      <c r="KQ115" s="136"/>
      <c r="KR115" s="136"/>
      <c r="KS115" s="136"/>
      <c r="KT115" s="136"/>
      <c r="KU115" s="136"/>
      <c r="KV115" s="136"/>
      <c r="KW115" s="136"/>
      <c r="KX115" s="136"/>
      <c r="KY115" s="136"/>
      <c r="KZ115" s="136"/>
      <c r="LA115" s="136"/>
      <c r="LB115" s="136"/>
      <c r="LC115" s="136"/>
      <c r="LD115" s="136"/>
      <c r="LE115" s="136"/>
      <c r="LF115" s="136"/>
      <c r="LG115" s="136"/>
      <c r="LH115" s="136"/>
      <c r="LI115" s="136"/>
      <c r="LJ115" s="136"/>
      <c r="LK115" s="136"/>
      <c r="LL115" s="136"/>
      <c r="LM115" s="136"/>
      <c r="LN115" s="136"/>
      <c r="LO115" s="136"/>
      <c r="LP115" s="136"/>
      <c r="LQ115" s="136"/>
      <c r="LR115" s="136"/>
      <c r="LS115" s="136"/>
      <c r="LT115" s="136"/>
      <c r="LU115" s="136"/>
      <c r="LV115" s="136"/>
      <c r="LW115" s="136"/>
      <c r="LX115" s="136"/>
      <c r="LY115" s="136"/>
      <c r="LZ115" s="136"/>
      <c r="MA115" s="136"/>
      <c r="MB115" s="136"/>
      <c r="MC115" s="136"/>
      <c r="MD115" s="136"/>
      <c r="ME115" s="136"/>
      <c r="MF115" s="136"/>
      <c r="MG115" s="136"/>
      <c r="MH115" s="136"/>
      <c r="MI115" s="136"/>
      <c r="MJ115" s="136"/>
      <c r="MK115" s="136"/>
      <c r="ML115" s="136"/>
      <c r="MM115" s="136"/>
      <c r="MN115" s="136"/>
      <c r="MO115" s="136"/>
      <c r="MP115" s="136"/>
      <c r="MQ115" s="136"/>
      <c r="MR115" s="136"/>
      <c r="MS115" s="136"/>
      <c r="MT115" s="136"/>
      <c r="MU115" s="136"/>
      <c r="MV115" s="136"/>
      <c r="MW115" s="136"/>
      <c r="MX115" s="136"/>
      <c r="MY115" s="136"/>
      <c r="MZ115" s="136"/>
      <c r="NA115" s="136"/>
      <c r="NB115" s="136"/>
      <c r="NC115" s="136"/>
      <c r="ND115" s="136"/>
      <c r="NE115" s="136"/>
      <c r="NF115" s="136"/>
      <c r="NG115" s="136"/>
      <c r="NH115" s="136"/>
      <c r="NI115" s="136"/>
      <c r="NJ115" s="136"/>
      <c r="NK115" s="136"/>
      <c r="NL115" s="136"/>
      <c r="NM115" s="136"/>
      <c r="NN115" s="136"/>
      <c r="NO115" s="136"/>
      <c r="NP115" s="136"/>
      <c r="NQ115" s="136"/>
      <c r="NR115" s="136"/>
      <c r="NS115" s="136"/>
      <c r="NT115" s="136"/>
      <c r="NU115" s="136"/>
      <c r="NV115" s="136"/>
      <c r="NW115" s="136"/>
      <c r="NX115" s="136"/>
      <c r="NY115" s="136"/>
      <c r="NZ115" s="136"/>
      <c r="OA115" s="136"/>
      <c r="OB115" s="136"/>
      <c r="OC115" s="136"/>
      <c r="OD115" s="136"/>
      <c r="OE115" s="136"/>
      <c r="OF115" s="136"/>
      <c r="OG115" s="136"/>
      <c r="OH115" s="136"/>
      <c r="OI115" s="136"/>
      <c r="OJ115" s="136"/>
      <c r="OK115" s="136"/>
      <c r="OL115" s="136"/>
      <c r="OM115" s="136"/>
      <c r="ON115" s="136"/>
      <c r="OO115" s="136"/>
      <c r="OP115" s="136"/>
      <c r="OQ115" s="136"/>
      <c r="OR115" s="136"/>
      <c r="OS115" s="136"/>
      <c r="OT115" s="136"/>
      <c r="OU115" s="136"/>
      <c r="OV115" s="136"/>
      <c r="OW115" s="136"/>
      <c r="OX115" s="136"/>
      <c r="OY115" s="136"/>
      <c r="OZ115" s="136"/>
      <c r="PA115" s="136"/>
      <c r="PB115" s="136"/>
      <c r="PC115" s="136"/>
      <c r="PD115" s="136"/>
      <c r="PE115" s="136"/>
      <c r="PF115" s="136"/>
      <c r="PG115" s="136"/>
      <c r="PH115" s="136"/>
      <c r="PI115" s="136"/>
      <c r="PJ115" s="136"/>
      <c r="PK115" s="136"/>
      <c r="PL115" s="136"/>
      <c r="PM115" s="136"/>
      <c r="PN115" s="136"/>
      <c r="PO115" s="136"/>
      <c r="PP115" s="136"/>
      <c r="PQ115" s="136"/>
      <c r="PR115" s="136"/>
      <c r="PS115" s="136"/>
      <c r="PT115" s="136"/>
      <c r="PU115" s="136"/>
      <c r="PV115" s="136"/>
      <c r="PW115" s="136"/>
      <c r="PX115" s="136"/>
      <c r="PY115" s="136"/>
      <c r="PZ115" s="136"/>
      <c r="QA115" s="136"/>
      <c r="QB115" s="136"/>
      <c r="QC115" s="136"/>
      <c r="QD115" s="136"/>
      <c r="QE115" s="136"/>
      <c r="QF115" s="136"/>
      <c r="QG115" s="136"/>
      <c r="QH115" s="136"/>
      <c r="QI115" s="136"/>
      <c r="QJ115" s="136"/>
      <c r="QK115" s="136"/>
      <c r="QL115" s="136"/>
      <c r="QM115" s="136"/>
      <c r="QN115" s="136"/>
      <c r="QO115" s="136"/>
      <c r="QP115" s="136"/>
      <c r="QQ115" s="136"/>
      <c r="QR115" s="136"/>
      <c r="QS115" s="136"/>
      <c r="QT115" s="136"/>
      <c r="QU115" s="136"/>
      <c r="QV115" s="136"/>
      <c r="QW115" s="136"/>
      <c r="QX115" s="136"/>
      <c r="QY115" s="136"/>
      <c r="QZ115" s="136"/>
      <c r="RA115" s="136"/>
      <c r="RB115" s="136"/>
      <c r="RC115" s="136"/>
      <c r="RD115" s="136"/>
      <c r="RE115" s="136"/>
      <c r="RF115" s="136"/>
      <c r="RG115" s="136"/>
      <c r="RH115" s="136"/>
      <c r="RI115" s="136"/>
      <c r="RJ115" s="136"/>
      <c r="RK115" s="136"/>
      <c r="RL115" s="136"/>
      <c r="RM115" s="136"/>
      <c r="RN115" s="136"/>
      <c r="RO115" s="136"/>
      <c r="RP115" s="136"/>
      <c r="RQ115" s="136"/>
      <c r="RR115" s="136"/>
      <c r="RS115" s="136"/>
      <c r="RT115" s="136"/>
      <c r="RU115" s="136"/>
      <c r="RV115" s="136"/>
      <c r="RW115" s="136"/>
      <c r="RX115" s="136"/>
      <c r="RY115" s="136"/>
      <c r="RZ115" s="136"/>
      <c r="SA115" s="136"/>
      <c r="SB115" s="136"/>
      <c r="SC115" s="136"/>
      <c r="SD115" s="136"/>
      <c r="SE115" s="136"/>
      <c r="SF115" s="136"/>
      <c r="SG115" s="136"/>
      <c r="SH115" s="136"/>
      <c r="SI115" s="136"/>
      <c r="SJ115" s="136"/>
      <c r="SK115" s="136"/>
      <c r="SL115" s="136"/>
      <c r="SM115" s="136"/>
      <c r="SN115" s="136"/>
      <c r="SO115" s="136"/>
      <c r="SP115" s="136"/>
      <c r="SQ115" s="136"/>
      <c r="SR115" s="136"/>
      <c r="SS115" s="136"/>
      <c r="ST115" s="136"/>
      <c r="SU115" s="136"/>
      <c r="SV115" s="136"/>
      <c r="SW115" s="136"/>
      <c r="SX115" s="136"/>
      <c r="SY115" s="136"/>
      <c r="SZ115" s="136"/>
      <c r="TA115" s="136"/>
      <c r="TB115" s="136"/>
      <c r="TC115" s="136"/>
      <c r="TD115" s="136"/>
      <c r="TE115" s="136"/>
      <c r="TF115" s="136"/>
      <c r="TG115" s="136"/>
      <c r="TH115" s="136"/>
      <c r="TI115" s="136"/>
      <c r="TJ115" s="136"/>
      <c r="TK115" s="136"/>
      <c r="TL115" s="136"/>
      <c r="TM115" s="136"/>
      <c r="TN115" s="136"/>
      <c r="TO115" s="136"/>
      <c r="TP115" s="136"/>
      <c r="TQ115" s="136"/>
      <c r="TR115" s="136"/>
      <c r="TS115" s="136"/>
      <c r="TT115" s="136"/>
      <c r="TU115" s="136"/>
      <c r="TV115" s="136"/>
      <c r="TW115" s="136"/>
      <c r="TX115" s="136"/>
      <c r="TY115" s="136"/>
      <c r="TZ115" s="136"/>
      <c r="UA115" s="136"/>
      <c r="UB115" s="136"/>
      <c r="UC115" s="136"/>
      <c r="UD115" s="136"/>
      <c r="UE115" s="136"/>
      <c r="UF115" s="136"/>
      <c r="UG115" s="136"/>
      <c r="UH115" s="136"/>
      <c r="UI115" s="136"/>
      <c r="UJ115" s="136"/>
      <c r="UK115" s="136"/>
      <c r="UL115" s="136"/>
      <c r="UM115" s="136"/>
      <c r="UN115" s="136"/>
      <c r="UO115" s="136"/>
      <c r="UP115" s="136"/>
      <c r="UQ115" s="136"/>
      <c r="UR115" s="136"/>
      <c r="US115" s="136"/>
      <c r="UT115" s="136"/>
      <c r="UU115" s="136"/>
      <c r="UV115" s="136"/>
      <c r="UW115" s="136"/>
      <c r="UX115" s="136"/>
      <c r="UY115" s="136"/>
      <c r="UZ115" s="136"/>
      <c r="VA115" s="136"/>
      <c r="VB115" s="136"/>
      <c r="VC115" s="136"/>
      <c r="VD115" s="136"/>
      <c r="VE115" s="136"/>
      <c r="VF115" s="136"/>
      <c r="VG115" s="136"/>
      <c r="VH115" s="136"/>
      <c r="VI115" s="136"/>
      <c r="VJ115" s="136"/>
      <c r="VK115" s="136"/>
      <c r="VL115" s="136"/>
      <c r="VM115" s="136"/>
      <c r="VN115" s="136"/>
      <c r="VO115" s="136"/>
      <c r="VP115" s="136"/>
      <c r="VQ115" s="136"/>
      <c r="VR115" s="136"/>
      <c r="VS115" s="136"/>
      <c r="VT115" s="136"/>
      <c r="VU115" s="136"/>
      <c r="VV115" s="136"/>
      <c r="VW115" s="136"/>
      <c r="VX115" s="136"/>
      <c r="VY115" s="136"/>
      <c r="VZ115" s="136"/>
      <c r="WA115" s="136"/>
      <c r="WB115" s="136"/>
      <c r="WC115" s="136"/>
      <c r="WD115" s="136"/>
      <c r="WE115" s="136"/>
      <c r="WF115" s="136"/>
      <c r="WG115" s="136"/>
      <c r="WH115" s="136"/>
      <c r="WI115" s="136"/>
      <c r="WJ115" s="136"/>
      <c r="WK115" s="136"/>
      <c r="WL115" s="136"/>
      <c r="WM115" s="136"/>
      <c r="WN115" s="136"/>
      <c r="WO115" s="136"/>
      <c r="WP115" s="136"/>
      <c r="WQ115" s="136"/>
      <c r="WR115" s="136"/>
      <c r="WS115" s="136"/>
      <c r="WT115" s="136"/>
      <c r="WU115" s="136"/>
      <c r="WV115" s="136"/>
      <c r="WW115" s="136"/>
      <c r="WX115" s="136"/>
      <c r="WY115" s="136"/>
      <c r="WZ115" s="136"/>
      <c r="XA115" s="136"/>
      <c r="XB115" s="136"/>
      <c r="XC115" s="136"/>
      <c r="XD115" s="136"/>
      <c r="XE115" s="136"/>
      <c r="XF115" s="136"/>
      <c r="XG115" s="136"/>
      <c r="XH115" s="136"/>
      <c r="XI115" s="136"/>
      <c r="XJ115" s="136"/>
      <c r="XK115" s="136"/>
      <c r="XL115" s="136"/>
      <c r="XM115" s="136"/>
      <c r="XN115" s="136"/>
      <c r="XO115" s="136"/>
      <c r="XP115" s="136"/>
      <c r="XQ115" s="136"/>
      <c r="XR115" s="136"/>
      <c r="XS115" s="136"/>
      <c r="XT115" s="136"/>
      <c r="XU115" s="136"/>
      <c r="XV115" s="136"/>
      <c r="XW115" s="136"/>
      <c r="XX115" s="136"/>
      <c r="XY115" s="136"/>
      <c r="XZ115" s="136"/>
      <c r="YA115" s="136"/>
      <c r="YB115" s="136"/>
      <c r="YC115" s="136"/>
      <c r="YD115" s="136"/>
      <c r="YE115" s="136"/>
      <c r="YF115" s="136"/>
      <c r="YG115" s="136"/>
      <c r="YH115" s="136"/>
      <c r="YI115" s="136"/>
      <c r="YJ115" s="136"/>
      <c r="YK115" s="136"/>
      <c r="YL115" s="136"/>
      <c r="YM115" s="136"/>
      <c r="YN115" s="136"/>
      <c r="YO115" s="136"/>
      <c r="YP115" s="136"/>
      <c r="YQ115" s="136"/>
      <c r="YR115" s="136"/>
      <c r="YS115" s="136"/>
      <c r="YT115" s="136"/>
      <c r="YU115" s="136"/>
      <c r="YV115" s="136"/>
      <c r="YW115" s="136"/>
      <c r="YX115" s="136"/>
      <c r="YY115" s="136"/>
      <c r="YZ115" s="136"/>
      <c r="ZA115" s="136"/>
      <c r="ZB115" s="136"/>
      <c r="ZC115" s="136"/>
      <c r="ZD115" s="136"/>
      <c r="ZE115" s="136"/>
      <c r="ZF115" s="136"/>
      <c r="ZG115" s="136"/>
      <c r="ZH115" s="136"/>
      <c r="ZI115" s="136"/>
      <c r="ZJ115" s="136"/>
      <c r="ZK115" s="136"/>
      <c r="ZL115" s="136"/>
      <c r="ZM115" s="136"/>
      <c r="ZN115" s="136"/>
      <c r="ZO115" s="136"/>
      <c r="ZP115" s="136"/>
      <c r="ZQ115" s="136"/>
      <c r="ZR115" s="136"/>
      <c r="ZS115" s="136"/>
      <c r="ZT115" s="136"/>
      <c r="ZU115" s="136"/>
      <c r="ZV115" s="136"/>
      <c r="ZW115" s="136"/>
      <c r="ZX115" s="136"/>
      <c r="ZY115" s="136"/>
      <c r="ZZ115" s="136"/>
      <c r="AAA115" s="136"/>
      <c r="AAB115" s="136"/>
      <c r="AAC115" s="136"/>
      <c r="AAD115" s="136"/>
      <c r="AAE115" s="136"/>
      <c r="AAF115" s="136"/>
      <c r="AAG115" s="136"/>
      <c r="AAH115" s="136"/>
      <c r="AAI115" s="136"/>
      <c r="AAJ115" s="136"/>
      <c r="AAK115" s="136"/>
      <c r="AAL115" s="136"/>
      <c r="AAM115" s="136"/>
      <c r="AAN115" s="136"/>
      <c r="AAO115" s="136"/>
      <c r="AAP115" s="136"/>
      <c r="AAQ115" s="136"/>
      <c r="AAR115" s="136"/>
      <c r="AAS115" s="136"/>
      <c r="AAT115" s="136"/>
      <c r="AAU115" s="136"/>
      <c r="AAV115" s="136"/>
      <c r="AAW115" s="136"/>
      <c r="AAX115" s="136"/>
      <c r="AAY115" s="136"/>
      <c r="AAZ115" s="136"/>
      <c r="ABA115" s="136"/>
      <c r="ABB115" s="136"/>
      <c r="ABC115" s="136"/>
      <c r="ABD115" s="136"/>
      <c r="ABE115" s="136"/>
      <c r="ABF115" s="136"/>
      <c r="ABG115" s="136"/>
      <c r="ABH115" s="136"/>
      <c r="ABI115" s="136"/>
      <c r="ABJ115" s="136"/>
      <c r="ABK115" s="136"/>
      <c r="ABL115" s="136"/>
      <c r="ABM115" s="136"/>
      <c r="ABN115" s="136"/>
      <c r="ABO115" s="136"/>
      <c r="ABP115" s="136"/>
      <c r="ABQ115" s="136"/>
      <c r="ABR115" s="136"/>
      <c r="ABS115" s="136"/>
      <c r="ABT115" s="136"/>
      <c r="ABU115" s="136"/>
      <c r="ABV115" s="136"/>
      <c r="ABW115" s="136"/>
      <c r="ABX115" s="136"/>
      <c r="ABY115" s="136"/>
      <c r="ABZ115" s="136"/>
      <c r="ACA115" s="136"/>
      <c r="ACB115" s="136"/>
      <c r="ACC115" s="136"/>
      <c r="ACD115" s="136"/>
      <c r="ACE115" s="136"/>
      <c r="ACF115" s="136"/>
      <c r="ACG115" s="136"/>
      <c r="ACH115" s="136"/>
      <c r="ACI115" s="136"/>
      <c r="ACJ115" s="136"/>
      <c r="ACK115" s="136"/>
      <c r="ACL115" s="136"/>
      <c r="ACM115" s="136"/>
      <c r="ACN115" s="136"/>
      <c r="ACO115" s="136"/>
      <c r="ACP115" s="136"/>
      <c r="ACQ115" s="136"/>
      <c r="ACR115" s="136"/>
      <c r="ACS115" s="136"/>
      <c r="ACT115" s="136"/>
      <c r="ACU115" s="136"/>
      <c r="ACV115" s="136"/>
      <c r="ACW115" s="136"/>
      <c r="ACX115" s="136"/>
      <c r="ACY115" s="136"/>
      <c r="ACZ115" s="136"/>
      <c r="ADA115" s="136"/>
      <c r="ADB115" s="136"/>
      <c r="ADC115" s="136"/>
      <c r="ADD115" s="136"/>
      <c r="ADE115" s="136"/>
      <c r="ADF115" s="136"/>
      <c r="ADG115" s="136"/>
      <c r="ADH115" s="136"/>
      <c r="ADI115" s="136"/>
      <c r="ADJ115" s="136"/>
      <c r="ADK115" s="136"/>
      <c r="ADL115" s="136"/>
      <c r="ADM115" s="136"/>
      <c r="ADN115" s="136"/>
      <c r="ADO115" s="136"/>
      <c r="ADP115" s="136"/>
      <c r="ADQ115" s="136"/>
      <c r="ADR115" s="136"/>
      <c r="ADS115" s="136"/>
      <c r="ADT115" s="136"/>
      <c r="ADU115" s="136"/>
      <c r="ADV115" s="136"/>
      <c r="ADW115" s="136"/>
      <c r="ADX115" s="136"/>
      <c r="ADY115" s="136"/>
      <c r="ADZ115" s="136"/>
      <c r="AEA115" s="136"/>
      <c r="AEB115" s="136"/>
      <c r="AEC115" s="136"/>
      <c r="AED115" s="136"/>
      <c r="AEE115" s="136"/>
      <c r="AEF115" s="136"/>
      <c r="AEG115" s="136"/>
      <c r="AEH115" s="136"/>
      <c r="AEI115" s="136"/>
      <c r="AEJ115" s="136"/>
      <c r="AEK115" s="136"/>
      <c r="AEL115" s="136"/>
      <c r="AEM115" s="136"/>
      <c r="AEN115" s="136"/>
      <c r="AEO115" s="136"/>
      <c r="AEP115" s="136"/>
      <c r="AEQ115" s="136"/>
      <c r="AER115" s="136"/>
      <c r="AES115" s="136"/>
      <c r="AET115" s="136"/>
      <c r="AEU115" s="136"/>
      <c r="AEV115" s="136"/>
      <c r="AEW115" s="136"/>
      <c r="AEX115" s="136"/>
      <c r="AEY115" s="136"/>
      <c r="AEZ115" s="136"/>
      <c r="AFA115" s="136"/>
      <c r="AFB115" s="136"/>
      <c r="AFC115" s="136"/>
      <c r="AFD115" s="136"/>
      <c r="AFE115" s="136"/>
      <c r="AFF115" s="136"/>
      <c r="AFG115" s="136"/>
      <c r="AFH115" s="136"/>
      <c r="AFI115" s="136"/>
      <c r="AFJ115" s="136"/>
      <c r="AFK115" s="136"/>
      <c r="AFL115" s="136"/>
      <c r="AFM115" s="136"/>
      <c r="AFN115" s="136"/>
      <c r="AFO115" s="136"/>
      <c r="AFP115" s="136"/>
      <c r="AFQ115" s="136"/>
      <c r="AFR115" s="136"/>
      <c r="AFS115" s="136"/>
      <c r="AFT115" s="136"/>
      <c r="AFU115" s="136"/>
      <c r="AFV115" s="136"/>
      <c r="AFW115" s="136"/>
      <c r="AFX115" s="136"/>
      <c r="AFY115" s="136"/>
      <c r="AFZ115" s="136"/>
      <c r="AGA115" s="136"/>
      <c r="AGB115" s="136"/>
      <c r="AGC115" s="136"/>
      <c r="AGD115" s="136"/>
      <c r="AGE115" s="136"/>
      <c r="AGF115" s="136"/>
      <c r="AGG115" s="136"/>
      <c r="AGH115" s="136"/>
      <c r="AGI115" s="136"/>
      <c r="AGJ115" s="136"/>
      <c r="AGK115" s="136"/>
      <c r="AGL115" s="136"/>
      <c r="AGM115" s="136"/>
      <c r="AGN115" s="136"/>
      <c r="AGO115" s="136"/>
      <c r="AGP115" s="136"/>
      <c r="AGQ115" s="136"/>
      <c r="AGR115" s="136"/>
      <c r="AGS115" s="136"/>
      <c r="AGT115" s="136"/>
      <c r="AGU115" s="136"/>
      <c r="AGV115" s="136"/>
      <c r="AGW115" s="136"/>
      <c r="AGX115" s="136"/>
      <c r="AGY115" s="136"/>
      <c r="AGZ115" s="136"/>
      <c r="AHA115" s="136"/>
      <c r="AHB115" s="136"/>
      <c r="AHC115" s="136"/>
      <c r="AHD115" s="136"/>
      <c r="AHE115" s="136"/>
      <c r="AHF115" s="136"/>
      <c r="AHG115" s="136"/>
      <c r="AHH115" s="136"/>
      <c r="AHI115" s="136"/>
      <c r="AHJ115" s="136"/>
      <c r="AHK115" s="136"/>
      <c r="AHL115" s="136"/>
      <c r="AHM115" s="136"/>
      <c r="AHN115" s="136"/>
      <c r="AHO115" s="136"/>
      <c r="AHP115" s="136"/>
      <c r="AHQ115" s="136"/>
      <c r="AHR115" s="136"/>
      <c r="AHS115" s="136"/>
      <c r="AHT115" s="136"/>
      <c r="AHU115" s="136"/>
      <c r="AHV115" s="136"/>
      <c r="AHW115" s="136"/>
      <c r="AHX115" s="136"/>
      <c r="AHY115" s="136"/>
      <c r="AHZ115" s="136"/>
      <c r="AIA115" s="136"/>
      <c r="AIB115" s="136"/>
      <c r="AIC115" s="136"/>
      <c r="AID115" s="136"/>
      <c r="AIE115" s="136"/>
      <c r="AIF115" s="136"/>
      <c r="AIG115" s="136"/>
      <c r="AIH115" s="136"/>
      <c r="AII115" s="136"/>
      <c r="AIJ115" s="136"/>
      <c r="AIK115" s="136"/>
      <c r="AIL115" s="136"/>
      <c r="AIM115" s="136"/>
      <c r="AIN115" s="136"/>
      <c r="AIO115" s="136"/>
      <c r="AIP115" s="136"/>
      <c r="AIQ115" s="136"/>
      <c r="AIR115" s="136"/>
      <c r="AIS115" s="136"/>
      <c r="AIT115" s="136"/>
      <c r="AIU115" s="136"/>
      <c r="AIV115" s="136"/>
      <c r="AIW115" s="136"/>
      <c r="AIX115" s="136"/>
      <c r="AIY115" s="136"/>
      <c r="AIZ115" s="136"/>
      <c r="AJA115" s="136"/>
      <c r="AJB115" s="136"/>
      <c r="AJC115" s="136"/>
      <c r="AJD115" s="136"/>
      <c r="AJE115" s="136"/>
      <c r="AJF115" s="136"/>
      <c r="AJG115" s="136"/>
      <c r="AJH115" s="136"/>
      <c r="AJI115" s="136"/>
      <c r="AJJ115" s="136"/>
      <c r="AJK115" s="136"/>
      <c r="AJL115" s="136"/>
      <c r="AJM115" s="136"/>
      <c r="AJN115" s="136"/>
      <c r="AJO115" s="136"/>
      <c r="AJP115" s="136"/>
      <c r="AJQ115" s="136"/>
      <c r="AJR115" s="136"/>
      <c r="AJS115" s="136"/>
      <c r="AJT115" s="136"/>
      <c r="AJU115" s="136"/>
      <c r="AJV115" s="136"/>
      <c r="AJW115" s="136"/>
      <c r="AJX115" s="136"/>
      <c r="AJY115" s="136"/>
      <c r="AJZ115" s="136"/>
      <c r="AKA115" s="136"/>
      <c r="AKB115" s="136"/>
      <c r="AKC115" s="136"/>
      <c r="AKD115" s="136"/>
      <c r="AKE115" s="136"/>
      <c r="AKF115" s="136"/>
      <c r="AKG115" s="136"/>
      <c r="AKH115" s="136"/>
      <c r="AKI115" s="136"/>
      <c r="AKJ115" s="136"/>
      <c r="AKK115" s="136"/>
      <c r="AKL115" s="136"/>
      <c r="AKM115" s="136"/>
      <c r="AKN115" s="136"/>
      <c r="AKO115" s="136"/>
      <c r="AKP115" s="136"/>
      <c r="AKQ115" s="136"/>
      <c r="AKR115" s="136"/>
      <c r="AKS115" s="136"/>
      <c r="AKT115" s="136"/>
      <c r="AKU115" s="136"/>
      <c r="AKV115" s="136"/>
      <c r="AKW115" s="136"/>
      <c r="AKX115" s="136"/>
      <c r="AKY115" s="136"/>
      <c r="AKZ115" s="136"/>
      <c r="ALA115" s="136"/>
      <c r="ALB115" s="136"/>
      <c r="ALC115" s="136"/>
      <c r="ALD115" s="136"/>
      <c r="ALE115" s="136"/>
      <c r="ALF115" s="136"/>
      <c r="ALG115" s="136"/>
      <c r="ALH115" s="136"/>
      <c r="ALI115" s="136"/>
      <c r="ALJ115" s="136"/>
      <c r="ALK115" s="136"/>
      <c r="ALL115" s="136"/>
      <c r="ALM115" s="136"/>
      <c r="ALN115" s="136"/>
      <c r="ALO115" s="136"/>
      <c r="ALP115" s="136"/>
      <c r="ALQ115" s="136"/>
      <c r="ALR115" s="136"/>
      <c r="ALS115" s="136"/>
      <c r="ALT115" s="136"/>
      <c r="ALU115" s="136"/>
      <c r="ALV115" s="136"/>
      <c r="ALW115" s="136"/>
      <c r="ALX115" s="136"/>
      <c r="ALY115" s="136"/>
      <c r="ALZ115" s="136"/>
      <c r="AMA115" s="136"/>
      <c r="AMB115" s="136"/>
      <c r="AMC115" s="136"/>
      <c r="AMD115" s="136"/>
      <c r="AME115" s="136"/>
      <c r="AMF115" s="136"/>
      <c r="AMG115" s="136"/>
      <c r="AMH115" s="136"/>
      <c r="AMI115" s="136"/>
      <c r="AMJ115" s="136"/>
      <c r="AMK115" s="136"/>
      <c r="AML115" s="136"/>
      <c r="AMM115" s="136"/>
      <c r="AMN115" s="136"/>
      <c r="AMO115" s="136"/>
      <c r="AMP115" s="136"/>
      <c r="AMQ115" s="136"/>
      <c r="AMR115" s="136"/>
      <c r="AMS115" s="136"/>
      <c r="AMT115" s="136"/>
      <c r="AMU115" s="136"/>
      <c r="AMV115" s="136"/>
      <c r="AMW115" s="136"/>
      <c r="AMX115" s="136"/>
      <c r="AMY115" s="136"/>
      <c r="AMZ115" s="136"/>
      <c r="ANA115" s="136"/>
      <c r="ANB115" s="136"/>
      <c r="ANC115" s="136"/>
      <c r="AND115" s="136"/>
      <c r="ANE115" s="136"/>
      <c r="ANF115" s="136"/>
      <c r="ANG115" s="136"/>
      <c r="ANH115" s="136"/>
      <c r="ANI115" s="136"/>
      <c r="ANJ115" s="136"/>
      <c r="ANK115" s="136"/>
      <c r="ANL115" s="136"/>
      <c r="ANM115" s="136"/>
      <c r="ANN115" s="136"/>
      <c r="ANO115" s="136"/>
      <c r="ANP115" s="136"/>
      <c r="ANQ115" s="136"/>
      <c r="ANR115" s="136"/>
      <c r="ANS115" s="136"/>
      <c r="ANT115" s="136"/>
      <c r="ANU115" s="136"/>
      <c r="ANV115" s="136"/>
      <c r="ANW115" s="136"/>
      <c r="ANX115" s="136"/>
      <c r="ANY115" s="136"/>
      <c r="ANZ115" s="136"/>
      <c r="AOA115" s="136"/>
      <c r="AOB115" s="136"/>
      <c r="AOC115" s="136"/>
      <c r="AOD115" s="136"/>
      <c r="AOE115" s="136"/>
      <c r="AOF115" s="136"/>
      <c r="AOG115" s="136"/>
      <c r="AOH115" s="136"/>
      <c r="AOI115" s="136"/>
      <c r="AOJ115" s="136"/>
      <c r="AOK115" s="136"/>
      <c r="AOL115" s="136"/>
      <c r="AOM115" s="136"/>
      <c r="AON115" s="136"/>
      <c r="AOO115" s="136"/>
      <c r="AOP115" s="136"/>
      <c r="AOQ115" s="136"/>
      <c r="AOR115" s="136"/>
      <c r="AOS115" s="136"/>
      <c r="AOT115" s="136"/>
      <c r="AOU115" s="136"/>
      <c r="AOV115" s="136"/>
      <c r="AOW115" s="136"/>
      <c r="AOX115" s="136"/>
      <c r="AOY115" s="136"/>
      <c r="AOZ115" s="136"/>
      <c r="APA115" s="136"/>
      <c r="APB115" s="136"/>
      <c r="APC115" s="136"/>
      <c r="APD115" s="136"/>
      <c r="APE115" s="136"/>
      <c r="APF115" s="136"/>
      <c r="APG115" s="136"/>
      <c r="APH115" s="136"/>
      <c r="API115" s="136"/>
      <c r="APJ115" s="136"/>
      <c r="APK115" s="136"/>
      <c r="APL115" s="136"/>
      <c r="APM115" s="136"/>
      <c r="APN115" s="136"/>
      <c r="APO115" s="136"/>
      <c r="APP115" s="136"/>
      <c r="APQ115" s="136"/>
      <c r="APR115" s="136"/>
      <c r="APS115" s="136"/>
      <c r="APT115" s="136"/>
      <c r="APU115" s="136"/>
      <c r="APV115" s="136"/>
      <c r="APW115" s="136"/>
      <c r="APX115" s="136"/>
      <c r="APY115" s="136"/>
      <c r="APZ115" s="136"/>
      <c r="AQA115" s="136"/>
      <c r="AQB115" s="136"/>
      <c r="AQC115" s="136"/>
      <c r="AQD115" s="136"/>
      <c r="AQE115" s="136"/>
      <c r="AQF115" s="136"/>
      <c r="AQG115" s="136"/>
      <c r="AQH115" s="136"/>
      <c r="AQI115" s="136"/>
      <c r="AQJ115" s="136"/>
      <c r="AQK115" s="136"/>
      <c r="AQL115" s="136"/>
      <c r="AQM115" s="136"/>
      <c r="AQN115" s="136"/>
      <c r="AQO115" s="136"/>
      <c r="AQP115" s="136"/>
      <c r="AQQ115" s="136"/>
      <c r="AQR115" s="136"/>
      <c r="AQS115" s="136"/>
      <c r="AQT115" s="136"/>
      <c r="AQU115" s="136"/>
      <c r="AQV115" s="136"/>
      <c r="AQW115" s="136"/>
      <c r="AQX115" s="136"/>
      <c r="AQY115" s="136"/>
      <c r="AQZ115" s="136"/>
      <c r="ARA115" s="136"/>
      <c r="ARB115" s="136"/>
      <c r="ARC115" s="136"/>
      <c r="ARD115" s="136"/>
      <c r="ARE115" s="136"/>
      <c r="ARF115" s="136"/>
      <c r="ARG115" s="136"/>
      <c r="ARH115" s="136"/>
      <c r="ARI115" s="136"/>
      <c r="ARJ115" s="136"/>
      <c r="ARK115" s="136"/>
      <c r="ARL115" s="136"/>
      <c r="ARM115" s="136"/>
      <c r="ARN115" s="136"/>
      <c r="ARO115" s="136"/>
      <c r="ARP115" s="136"/>
      <c r="ARQ115" s="136"/>
      <c r="ARR115" s="136"/>
      <c r="ARS115" s="136"/>
      <c r="ART115" s="136"/>
      <c r="ARU115" s="136"/>
      <c r="ARV115" s="136"/>
      <c r="ARW115" s="136"/>
      <c r="ARX115" s="136"/>
      <c r="ARY115" s="136"/>
      <c r="ARZ115" s="136"/>
      <c r="ASA115" s="136"/>
      <c r="ASB115" s="136"/>
      <c r="ASC115" s="136"/>
      <c r="ASD115" s="136"/>
      <c r="ASE115" s="136"/>
      <c r="ASF115" s="136"/>
      <c r="ASG115" s="136"/>
      <c r="ASH115" s="136"/>
      <c r="ASI115" s="136"/>
      <c r="ASJ115" s="136"/>
      <c r="ASK115" s="136"/>
      <c r="ASL115" s="136"/>
      <c r="ASM115" s="136"/>
      <c r="ASN115" s="136"/>
      <c r="ASO115" s="136"/>
      <c r="ASP115" s="136"/>
      <c r="ASQ115" s="136"/>
      <c r="ASR115" s="136"/>
      <c r="ASS115" s="136"/>
      <c r="AST115" s="136"/>
      <c r="ASU115" s="136"/>
      <c r="ASV115" s="136"/>
      <c r="ASW115" s="136"/>
      <c r="ASX115" s="136"/>
      <c r="ASY115" s="136"/>
      <c r="ASZ115" s="136"/>
      <c r="ATA115" s="136"/>
      <c r="ATB115" s="136"/>
      <c r="ATC115" s="136"/>
      <c r="ATD115" s="136"/>
      <c r="ATE115" s="136"/>
      <c r="ATF115" s="136"/>
      <c r="ATG115" s="136"/>
      <c r="ATH115" s="136"/>
      <c r="ATI115" s="136"/>
      <c r="ATJ115" s="136"/>
      <c r="ATK115" s="136"/>
      <c r="ATL115" s="136"/>
      <c r="ATM115" s="136"/>
      <c r="ATN115" s="136"/>
      <c r="ATO115" s="136"/>
      <c r="ATP115" s="136"/>
      <c r="ATQ115" s="136"/>
      <c r="ATR115" s="136"/>
      <c r="ATS115" s="136"/>
      <c r="ATT115" s="136"/>
      <c r="ATU115" s="136"/>
      <c r="ATV115" s="136"/>
      <c r="ATW115" s="136"/>
      <c r="ATX115" s="136"/>
      <c r="ATY115" s="136"/>
      <c r="ATZ115" s="136"/>
      <c r="AUA115" s="136"/>
      <c r="AUB115" s="136"/>
      <c r="AUC115" s="136"/>
      <c r="AUD115" s="136"/>
      <c r="AUE115" s="136"/>
      <c r="AUF115" s="136"/>
      <c r="AUG115" s="136"/>
      <c r="AUH115" s="136"/>
      <c r="AUI115" s="136"/>
      <c r="AUJ115" s="136"/>
      <c r="AUK115" s="136"/>
      <c r="AUL115" s="136"/>
      <c r="AUM115" s="136"/>
      <c r="AUN115" s="136"/>
      <c r="AUO115" s="136"/>
      <c r="AUP115" s="136"/>
      <c r="AUQ115" s="136"/>
      <c r="AUR115" s="136"/>
      <c r="AUS115" s="136"/>
      <c r="AUT115" s="136"/>
      <c r="AUU115" s="136"/>
      <c r="AUV115" s="136"/>
      <c r="AUW115" s="136"/>
      <c r="AUX115" s="136"/>
      <c r="AUY115" s="136"/>
      <c r="AUZ115" s="136"/>
      <c r="AVA115" s="136"/>
      <c r="AVB115" s="136"/>
      <c r="AVC115" s="136"/>
      <c r="AVD115" s="136"/>
      <c r="AVE115" s="136"/>
      <c r="AVF115" s="136"/>
      <c r="AVG115" s="136"/>
      <c r="AVH115" s="136"/>
      <c r="AVI115" s="136"/>
      <c r="AVJ115" s="136"/>
      <c r="AVK115" s="136"/>
      <c r="AVL115" s="136"/>
      <c r="AVM115" s="136"/>
      <c r="AVN115" s="136"/>
      <c r="AVO115" s="136"/>
      <c r="AVP115" s="136"/>
      <c r="AVQ115" s="136"/>
      <c r="AVR115" s="136"/>
      <c r="AVS115" s="136"/>
      <c r="AVT115" s="136"/>
      <c r="AVU115" s="136"/>
      <c r="AVV115" s="136"/>
      <c r="AVW115" s="136"/>
      <c r="AVX115" s="136"/>
      <c r="AVY115" s="136"/>
      <c r="AVZ115" s="136"/>
      <c r="AWA115" s="136"/>
      <c r="AWB115" s="136"/>
      <c r="AWC115" s="136"/>
      <c r="AWD115" s="136"/>
      <c r="AWE115" s="136"/>
      <c r="AWF115" s="136"/>
      <c r="AWG115" s="136"/>
      <c r="AWH115" s="136"/>
      <c r="AWI115" s="136"/>
      <c r="AWJ115" s="136"/>
      <c r="AWK115" s="136"/>
      <c r="AWL115" s="136"/>
      <c r="AWM115" s="136"/>
      <c r="AWN115" s="136"/>
      <c r="AWO115" s="136"/>
      <c r="AWP115" s="136"/>
      <c r="AWQ115" s="136"/>
      <c r="AWR115" s="136"/>
      <c r="AWS115" s="136"/>
      <c r="AWT115" s="136"/>
      <c r="AWU115" s="136"/>
      <c r="AWV115" s="136"/>
      <c r="AWW115" s="136"/>
      <c r="AWX115" s="136"/>
      <c r="AWY115" s="136"/>
      <c r="AWZ115" s="136"/>
      <c r="AXA115" s="136"/>
      <c r="AXB115" s="136"/>
      <c r="AXC115" s="136"/>
      <c r="AXD115" s="136"/>
      <c r="AXE115" s="136"/>
      <c r="AXF115" s="136"/>
      <c r="AXG115" s="136"/>
      <c r="AXH115" s="136"/>
      <c r="AXI115" s="136"/>
      <c r="AXJ115" s="136"/>
      <c r="AXK115" s="136"/>
      <c r="AXL115" s="136"/>
      <c r="AXM115" s="136"/>
      <c r="AXN115" s="136"/>
      <c r="AXO115" s="136"/>
      <c r="AXP115" s="136"/>
      <c r="AXQ115" s="136"/>
      <c r="AXR115" s="136"/>
      <c r="AXS115" s="136"/>
      <c r="AXT115" s="136"/>
      <c r="AXU115" s="136"/>
      <c r="AXV115" s="136"/>
      <c r="AXW115" s="136"/>
      <c r="AXX115" s="136"/>
      <c r="AXY115" s="136"/>
      <c r="AXZ115" s="136"/>
      <c r="AYA115" s="136"/>
      <c r="AYB115" s="136"/>
      <c r="AYC115" s="136"/>
      <c r="AYD115" s="136"/>
      <c r="AYE115" s="136"/>
      <c r="AYF115" s="136"/>
      <c r="AYG115" s="136"/>
      <c r="AYH115" s="136"/>
      <c r="AYI115" s="136"/>
      <c r="AYJ115" s="136"/>
      <c r="AYK115" s="136"/>
      <c r="AYL115" s="136"/>
      <c r="AYM115" s="136"/>
      <c r="AYN115" s="136"/>
      <c r="AYO115" s="136"/>
      <c r="AYP115" s="136"/>
      <c r="AYQ115" s="136"/>
      <c r="AYR115" s="136"/>
      <c r="AYS115" s="136"/>
      <c r="AYT115" s="136"/>
      <c r="AYU115" s="136"/>
      <c r="AYV115" s="136"/>
      <c r="AYW115" s="136"/>
      <c r="AYX115" s="136"/>
      <c r="AYY115" s="136"/>
      <c r="AYZ115" s="136"/>
      <c r="AZA115" s="136"/>
      <c r="AZB115" s="136"/>
      <c r="AZC115" s="136"/>
      <c r="AZD115" s="136"/>
      <c r="AZE115" s="136"/>
      <c r="AZF115" s="136"/>
      <c r="AZG115" s="136"/>
      <c r="AZH115" s="136"/>
      <c r="AZI115" s="136"/>
      <c r="AZJ115" s="136"/>
      <c r="AZK115" s="136"/>
      <c r="AZL115" s="136"/>
      <c r="AZM115" s="136"/>
      <c r="AZN115" s="136"/>
      <c r="AZO115" s="136"/>
      <c r="AZP115" s="136"/>
      <c r="AZQ115" s="136"/>
      <c r="AZR115" s="136"/>
      <c r="AZS115" s="136"/>
      <c r="AZT115" s="136"/>
      <c r="AZU115" s="136"/>
      <c r="AZV115" s="136"/>
      <c r="AZW115" s="136"/>
      <c r="AZX115" s="136"/>
      <c r="AZY115" s="136"/>
      <c r="AZZ115" s="136"/>
      <c r="BAA115" s="136"/>
      <c r="BAB115" s="136"/>
      <c r="BAC115" s="136"/>
      <c r="BAD115" s="136"/>
      <c r="BAE115" s="136"/>
      <c r="BAF115" s="136"/>
      <c r="BAG115" s="136"/>
      <c r="BAH115" s="136"/>
      <c r="BAI115" s="136"/>
      <c r="BAJ115" s="136"/>
      <c r="BAK115" s="136"/>
      <c r="BAL115" s="136"/>
      <c r="BAM115" s="136"/>
      <c r="BAN115" s="136"/>
      <c r="BAO115" s="136"/>
      <c r="BAP115" s="136"/>
      <c r="BAQ115" s="136"/>
      <c r="BAR115" s="136"/>
      <c r="BAS115" s="136"/>
      <c r="BAT115" s="136"/>
      <c r="BAU115" s="136"/>
      <c r="BAV115" s="136"/>
      <c r="BAW115" s="136"/>
      <c r="BAX115" s="136"/>
      <c r="BAY115" s="136"/>
      <c r="BAZ115" s="136"/>
      <c r="BBA115" s="136"/>
      <c r="BBB115" s="136"/>
      <c r="BBC115" s="136"/>
      <c r="BBD115" s="136"/>
      <c r="BBE115" s="136"/>
      <c r="BBF115" s="136"/>
      <c r="BBG115" s="136"/>
      <c r="BBH115" s="136"/>
      <c r="BBI115" s="136"/>
      <c r="BBJ115" s="136"/>
      <c r="BBK115" s="136"/>
      <c r="BBL115" s="136"/>
      <c r="BBM115" s="136"/>
      <c r="BBN115" s="136"/>
      <c r="BBO115" s="136"/>
      <c r="BBP115" s="136"/>
      <c r="BBQ115" s="136"/>
      <c r="BBR115" s="136"/>
      <c r="BBS115" s="136"/>
      <c r="BBT115" s="136"/>
      <c r="BBU115" s="136"/>
      <c r="BBV115" s="136"/>
      <c r="BBW115" s="136"/>
      <c r="BBX115" s="136"/>
      <c r="BBY115" s="136"/>
      <c r="BBZ115" s="136"/>
      <c r="BCA115" s="136"/>
      <c r="BCB115" s="136"/>
      <c r="BCC115" s="136"/>
      <c r="BCD115" s="136"/>
      <c r="BCE115" s="136"/>
      <c r="BCF115" s="136"/>
      <c r="BCG115" s="136"/>
      <c r="BCH115" s="136"/>
      <c r="BCI115" s="136"/>
      <c r="BCJ115" s="136"/>
      <c r="BCK115" s="136"/>
      <c r="BCL115" s="136"/>
      <c r="BCM115" s="136"/>
      <c r="BCN115" s="136"/>
      <c r="BCO115" s="136"/>
      <c r="BCP115" s="136"/>
      <c r="BCQ115" s="136"/>
      <c r="BCR115" s="136"/>
      <c r="BCS115" s="136"/>
      <c r="BCT115" s="136"/>
      <c r="BCU115" s="136"/>
      <c r="BCV115" s="136"/>
      <c r="BCW115" s="136"/>
      <c r="BCX115" s="136"/>
      <c r="BCY115" s="136"/>
      <c r="BCZ115" s="136"/>
      <c r="BDA115" s="136"/>
      <c r="BDB115" s="136"/>
      <c r="BDC115" s="136"/>
      <c r="BDD115" s="136"/>
      <c r="BDE115" s="136"/>
      <c r="BDF115" s="136"/>
      <c r="BDG115" s="136"/>
      <c r="BDH115" s="136"/>
      <c r="BDI115" s="136"/>
      <c r="BDJ115" s="136"/>
      <c r="BDK115" s="136"/>
      <c r="BDL115" s="136"/>
      <c r="BDM115" s="136"/>
      <c r="BDN115" s="136"/>
      <c r="BDO115" s="136"/>
      <c r="BDP115" s="136"/>
      <c r="BDQ115" s="136"/>
      <c r="BDR115" s="136"/>
      <c r="BDS115" s="136"/>
      <c r="BDT115" s="136"/>
      <c r="BDU115" s="136"/>
      <c r="BDV115" s="136"/>
      <c r="BDW115" s="136"/>
      <c r="BDX115" s="136"/>
      <c r="BDY115" s="136"/>
      <c r="BDZ115" s="136"/>
      <c r="BEA115" s="136"/>
      <c r="BEB115" s="136"/>
      <c r="BEC115" s="136"/>
      <c r="BED115" s="136"/>
      <c r="BEE115" s="136"/>
      <c r="BEF115" s="136"/>
      <c r="BEG115" s="136"/>
      <c r="BEH115" s="136"/>
      <c r="BEI115" s="136"/>
      <c r="BEJ115" s="136"/>
      <c r="BEK115" s="136"/>
      <c r="BEL115" s="136"/>
      <c r="BEM115" s="136"/>
      <c r="BEN115" s="136"/>
      <c r="BEO115" s="136"/>
      <c r="BEP115" s="136"/>
      <c r="BEQ115" s="136"/>
      <c r="BER115" s="136"/>
      <c r="BES115" s="136"/>
      <c r="BET115" s="136"/>
      <c r="BEU115" s="136"/>
      <c r="BEV115" s="136"/>
      <c r="BEW115" s="136"/>
      <c r="BEX115" s="136"/>
      <c r="BEY115" s="136"/>
      <c r="BEZ115" s="136"/>
      <c r="BFA115" s="136"/>
      <c r="BFB115" s="136"/>
      <c r="BFC115" s="136"/>
      <c r="BFD115" s="136"/>
      <c r="BFE115" s="136"/>
      <c r="BFF115" s="136"/>
      <c r="BFG115" s="136"/>
      <c r="BFH115" s="136"/>
      <c r="BFI115" s="136"/>
      <c r="BFJ115" s="136"/>
      <c r="BFK115" s="136"/>
      <c r="BFL115" s="136"/>
      <c r="BFM115" s="136"/>
      <c r="BFN115" s="136"/>
      <c r="BFO115" s="136"/>
      <c r="BFP115" s="136"/>
      <c r="BFQ115" s="136"/>
      <c r="BFR115" s="136"/>
      <c r="BFS115" s="136"/>
      <c r="BFT115" s="136"/>
      <c r="BFU115" s="136"/>
      <c r="BFV115" s="136"/>
      <c r="BFW115" s="136"/>
      <c r="BFX115" s="136"/>
      <c r="BFY115" s="136"/>
      <c r="BFZ115" s="136"/>
      <c r="BGA115" s="136"/>
      <c r="BGB115" s="136"/>
      <c r="BGC115" s="136"/>
      <c r="BGD115" s="136"/>
      <c r="BGE115" s="136"/>
      <c r="BGF115" s="136"/>
      <c r="BGG115" s="136"/>
      <c r="BGH115" s="136"/>
      <c r="BGI115" s="136"/>
      <c r="BGJ115" s="136"/>
      <c r="BGK115" s="136"/>
      <c r="BGL115" s="136"/>
      <c r="BGM115" s="136"/>
      <c r="BGN115" s="136"/>
      <c r="BGO115" s="136"/>
      <c r="BGP115" s="136"/>
      <c r="BGQ115" s="136"/>
      <c r="BGR115" s="136"/>
      <c r="BGS115" s="136"/>
      <c r="BGT115" s="136"/>
      <c r="BGU115" s="136"/>
      <c r="BGV115" s="136"/>
      <c r="BGW115" s="136"/>
      <c r="BGX115" s="136"/>
      <c r="BGY115" s="136"/>
      <c r="BGZ115" s="136"/>
      <c r="BHA115" s="136"/>
      <c r="BHB115" s="136"/>
      <c r="BHC115" s="136"/>
      <c r="BHD115" s="136"/>
      <c r="BHE115" s="136"/>
      <c r="BHF115" s="136"/>
      <c r="BHG115" s="136"/>
      <c r="BHH115" s="136"/>
      <c r="BHI115" s="136"/>
      <c r="BHJ115" s="136"/>
      <c r="BHK115" s="136"/>
      <c r="BHL115" s="136"/>
      <c r="BHM115" s="136"/>
      <c r="BHN115" s="136"/>
      <c r="BHO115" s="136"/>
      <c r="BHP115" s="136"/>
      <c r="BHQ115" s="136"/>
      <c r="BHR115" s="136"/>
      <c r="BHS115" s="136"/>
      <c r="BHT115" s="136"/>
      <c r="BHU115" s="136"/>
      <c r="BHV115" s="136"/>
      <c r="BHW115" s="136"/>
      <c r="BHX115" s="136"/>
      <c r="BHY115" s="136"/>
      <c r="BHZ115" s="136"/>
      <c r="BIA115" s="136"/>
      <c r="BIB115" s="136"/>
      <c r="BIC115" s="136"/>
      <c r="BID115" s="136"/>
      <c r="BIE115" s="136"/>
      <c r="BIF115" s="136"/>
      <c r="BIG115" s="136"/>
      <c r="BIH115" s="136"/>
      <c r="BII115" s="136"/>
      <c r="BIJ115" s="136"/>
      <c r="BIK115" s="136"/>
      <c r="BIL115" s="136"/>
      <c r="BIM115" s="136"/>
      <c r="BIN115" s="136"/>
      <c r="BIO115" s="136"/>
      <c r="BIP115" s="136"/>
      <c r="BIQ115" s="136"/>
      <c r="BIR115" s="136"/>
      <c r="BIS115" s="136"/>
      <c r="BIT115" s="136"/>
      <c r="BIU115" s="136"/>
      <c r="BIV115" s="136"/>
      <c r="BIW115" s="136"/>
      <c r="BIX115" s="136"/>
      <c r="BIY115" s="136"/>
      <c r="BIZ115" s="136"/>
      <c r="BJA115" s="136"/>
      <c r="BJB115" s="136"/>
      <c r="BJC115" s="136"/>
      <c r="BJD115" s="136"/>
      <c r="BJE115" s="136"/>
      <c r="BJF115" s="136"/>
      <c r="BJG115" s="136"/>
      <c r="BJH115" s="136"/>
      <c r="BJI115" s="136"/>
      <c r="BJJ115" s="136"/>
      <c r="BJK115" s="136"/>
      <c r="BJL115" s="136"/>
      <c r="BJM115" s="136"/>
      <c r="BJN115" s="136"/>
      <c r="BJO115" s="136"/>
      <c r="BJP115" s="136"/>
      <c r="BJQ115" s="136"/>
      <c r="BJR115" s="136"/>
      <c r="BJS115" s="136"/>
      <c r="BJT115" s="136"/>
      <c r="BJU115" s="136"/>
      <c r="BJV115" s="136"/>
      <c r="BJW115" s="136"/>
      <c r="BJX115" s="136"/>
      <c r="BJY115" s="136"/>
      <c r="BJZ115" s="136"/>
      <c r="BKA115" s="136"/>
      <c r="BKB115" s="136"/>
      <c r="BKC115" s="136"/>
      <c r="BKD115" s="136"/>
      <c r="BKE115" s="136"/>
      <c r="BKF115" s="136"/>
      <c r="BKG115" s="136"/>
      <c r="BKH115" s="136"/>
      <c r="BKI115" s="136"/>
      <c r="BKJ115" s="136"/>
      <c r="BKK115" s="136"/>
      <c r="BKL115" s="136"/>
      <c r="BKM115" s="136"/>
      <c r="BKN115" s="136"/>
      <c r="BKO115" s="136"/>
      <c r="BKP115" s="136"/>
      <c r="BKQ115" s="136"/>
      <c r="BKR115" s="136"/>
      <c r="BKS115" s="136"/>
      <c r="BKT115" s="136"/>
      <c r="BKU115" s="136"/>
      <c r="BKV115" s="136"/>
      <c r="BKW115" s="136"/>
      <c r="BKX115" s="136"/>
      <c r="BKY115" s="136"/>
      <c r="BKZ115" s="136"/>
      <c r="BLA115" s="136"/>
      <c r="BLB115" s="136"/>
      <c r="BLC115" s="136"/>
      <c r="BLD115" s="136"/>
      <c r="BLE115" s="136"/>
      <c r="BLF115" s="136"/>
      <c r="BLG115" s="136"/>
      <c r="BLH115" s="136"/>
      <c r="BLI115" s="136"/>
      <c r="BLJ115" s="136"/>
      <c r="BLK115" s="136"/>
      <c r="BLL115" s="136"/>
      <c r="BLM115" s="136"/>
      <c r="BLN115" s="136"/>
      <c r="BLO115" s="136"/>
      <c r="BLP115" s="136"/>
      <c r="BLQ115" s="136"/>
      <c r="BLR115" s="136"/>
      <c r="BLS115" s="136"/>
      <c r="BLT115" s="136"/>
      <c r="BLU115" s="136"/>
      <c r="BLV115" s="136"/>
      <c r="BLW115" s="136"/>
      <c r="BLX115" s="136"/>
      <c r="BLY115" s="136"/>
      <c r="BLZ115" s="136"/>
      <c r="BMA115" s="136"/>
      <c r="BMB115" s="136"/>
      <c r="BMC115" s="136"/>
      <c r="BMD115" s="136"/>
      <c r="BME115" s="136"/>
      <c r="BMF115" s="136"/>
      <c r="BMG115" s="136"/>
      <c r="BMH115" s="136"/>
      <c r="BMI115" s="136"/>
      <c r="BMJ115" s="136"/>
      <c r="BMK115" s="136"/>
      <c r="BML115" s="136"/>
      <c r="BMM115" s="136"/>
      <c r="BMN115" s="136"/>
      <c r="BMO115" s="136"/>
      <c r="BMP115" s="136"/>
      <c r="BMQ115" s="136"/>
      <c r="BMR115" s="136"/>
      <c r="BMS115" s="136"/>
      <c r="BMT115" s="136"/>
      <c r="BMU115" s="136"/>
      <c r="BMV115" s="136"/>
      <c r="BMW115" s="136"/>
      <c r="BMX115" s="136"/>
      <c r="BMY115" s="136"/>
      <c r="BMZ115" s="136"/>
      <c r="BNA115" s="136"/>
      <c r="BNB115" s="136"/>
      <c r="BNC115" s="136"/>
      <c r="BND115" s="136"/>
      <c r="BNE115" s="136"/>
      <c r="BNF115" s="136"/>
      <c r="BNG115" s="136"/>
      <c r="BNH115" s="136"/>
      <c r="BNI115" s="136"/>
      <c r="BNJ115" s="136"/>
      <c r="BNK115" s="136"/>
      <c r="BNL115" s="136"/>
      <c r="BNM115" s="136"/>
      <c r="BNN115" s="136"/>
      <c r="BNO115" s="136"/>
      <c r="BNP115" s="136"/>
      <c r="BNQ115" s="136"/>
      <c r="BNR115" s="136"/>
      <c r="BNS115" s="136"/>
      <c r="BNT115" s="136"/>
      <c r="BNU115" s="136"/>
      <c r="BNV115" s="136"/>
      <c r="BNW115" s="136"/>
      <c r="BNX115" s="136"/>
      <c r="BNY115" s="136"/>
      <c r="BNZ115" s="136"/>
      <c r="BOA115" s="136"/>
      <c r="BOB115" s="136"/>
      <c r="BOC115" s="136"/>
      <c r="BOD115" s="136"/>
      <c r="BOE115" s="136"/>
      <c r="BOF115" s="136"/>
      <c r="BOG115" s="136"/>
      <c r="BOH115" s="136"/>
      <c r="BOI115" s="136"/>
      <c r="BOJ115" s="136"/>
      <c r="BOK115" s="136"/>
      <c r="BOL115" s="136"/>
      <c r="BOM115" s="136"/>
      <c r="BON115" s="136"/>
      <c r="BOO115" s="136"/>
      <c r="BOP115" s="136"/>
      <c r="BOQ115" s="136"/>
      <c r="BOR115" s="136"/>
      <c r="BOS115" s="136"/>
      <c r="BOT115" s="136"/>
      <c r="BOU115" s="136"/>
      <c r="BOV115" s="136"/>
      <c r="BOW115" s="136"/>
      <c r="BOX115" s="136"/>
      <c r="BOY115" s="136"/>
      <c r="BOZ115" s="136"/>
      <c r="BPA115" s="136"/>
      <c r="BPB115" s="136"/>
      <c r="BPC115" s="136"/>
      <c r="BPD115" s="136"/>
      <c r="BPE115" s="136"/>
      <c r="BPF115" s="136"/>
      <c r="BPG115" s="136"/>
      <c r="BPH115" s="136"/>
      <c r="BPI115" s="136"/>
      <c r="BPJ115" s="136"/>
      <c r="BPK115" s="136"/>
      <c r="BPL115" s="136"/>
      <c r="BPM115" s="136"/>
      <c r="BPN115" s="136"/>
      <c r="BPO115" s="136"/>
      <c r="BPP115" s="136"/>
      <c r="BPQ115" s="136"/>
      <c r="BPR115" s="136"/>
      <c r="BPS115" s="136"/>
      <c r="BPT115" s="136"/>
      <c r="BPU115" s="136"/>
      <c r="BPV115" s="136"/>
      <c r="BPW115" s="136"/>
      <c r="BPX115" s="136"/>
      <c r="BPY115" s="136"/>
      <c r="BPZ115" s="136"/>
      <c r="BQA115" s="136"/>
      <c r="BQB115" s="136"/>
      <c r="BQC115" s="136"/>
      <c r="BQD115" s="136"/>
      <c r="BQE115" s="136"/>
      <c r="BQF115" s="136"/>
      <c r="BQG115" s="136"/>
      <c r="BQH115" s="136"/>
      <c r="BQI115" s="136"/>
      <c r="BQJ115" s="136"/>
      <c r="BQK115" s="136"/>
      <c r="BQL115" s="136"/>
      <c r="BQM115" s="136"/>
      <c r="BQN115" s="136"/>
      <c r="BQO115" s="136"/>
      <c r="BQP115" s="136"/>
      <c r="BQQ115" s="136"/>
      <c r="BQR115" s="136"/>
      <c r="BQS115" s="136"/>
      <c r="BQT115" s="136"/>
      <c r="BQU115" s="136"/>
      <c r="BQV115" s="136"/>
      <c r="BQW115" s="136"/>
      <c r="BQX115" s="136"/>
      <c r="BQY115" s="136"/>
      <c r="BQZ115" s="136"/>
      <c r="BRA115" s="136"/>
      <c r="BRB115" s="136"/>
      <c r="BRC115" s="136"/>
      <c r="BRD115" s="136"/>
      <c r="BRE115" s="136"/>
      <c r="BRF115" s="136"/>
      <c r="BRG115" s="136"/>
      <c r="BRH115" s="136"/>
      <c r="BRI115" s="136"/>
      <c r="BRJ115" s="136"/>
      <c r="BRK115" s="136"/>
      <c r="BRL115" s="136"/>
      <c r="BRM115" s="136"/>
      <c r="BRN115" s="136"/>
      <c r="BRO115" s="136"/>
      <c r="BRP115" s="136"/>
      <c r="BRQ115" s="136"/>
      <c r="BRR115" s="136"/>
      <c r="BRS115" s="136"/>
      <c r="BRT115" s="136"/>
      <c r="BRU115" s="136"/>
      <c r="BRV115" s="136"/>
      <c r="BRW115" s="136"/>
      <c r="BRX115" s="136"/>
      <c r="BRY115" s="136"/>
      <c r="BRZ115" s="136"/>
      <c r="BSA115" s="136"/>
      <c r="BSB115" s="136"/>
      <c r="BSC115" s="136"/>
      <c r="BSD115" s="136"/>
      <c r="BSE115" s="136"/>
      <c r="BSF115" s="136"/>
      <c r="BSG115" s="136"/>
      <c r="BSH115" s="136"/>
      <c r="BSI115" s="136"/>
      <c r="BSJ115" s="136"/>
      <c r="BSK115" s="136"/>
      <c r="BSL115" s="136"/>
      <c r="BSM115" s="136"/>
      <c r="BSN115" s="136"/>
      <c r="BSO115" s="136"/>
      <c r="BSP115" s="136"/>
      <c r="BSQ115" s="136"/>
      <c r="BSR115" s="136"/>
      <c r="BSS115" s="136"/>
      <c r="BST115" s="136"/>
      <c r="BSU115" s="136"/>
      <c r="BSV115" s="136"/>
      <c r="BSW115" s="136"/>
      <c r="BSX115" s="136"/>
      <c r="BSY115" s="136"/>
      <c r="BSZ115" s="136"/>
      <c r="BTA115" s="136"/>
      <c r="BTB115" s="136"/>
      <c r="BTC115" s="136"/>
      <c r="BTD115" s="136"/>
      <c r="BTE115" s="136"/>
      <c r="BTF115" s="136"/>
      <c r="BTG115" s="136"/>
      <c r="BTH115" s="136"/>
      <c r="BTI115" s="136"/>
      <c r="BTJ115" s="136"/>
      <c r="BTK115" s="136"/>
      <c r="BTL115" s="136"/>
      <c r="BTM115" s="136"/>
      <c r="BTN115" s="136"/>
      <c r="BTO115" s="136"/>
      <c r="BTP115" s="136"/>
      <c r="BTQ115" s="136"/>
      <c r="BTR115" s="136"/>
      <c r="BTS115" s="136"/>
      <c r="BTT115" s="136"/>
      <c r="BTU115" s="136"/>
      <c r="BTV115" s="136"/>
      <c r="BTW115" s="136"/>
      <c r="BTX115" s="136"/>
      <c r="BTY115" s="136"/>
      <c r="BTZ115" s="136"/>
      <c r="BUA115" s="136"/>
      <c r="BUB115" s="136"/>
      <c r="BUC115" s="136"/>
      <c r="BUD115" s="136"/>
      <c r="BUE115" s="136"/>
      <c r="BUF115" s="136"/>
      <c r="BUG115" s="136"/>
      <c r="BUH115" s="136"/>
      <c r="BUI115" s="136"/>
      <c r="BUJ115" s="136"/>
      <c r="BUK115" s="136"/>
      <c r="BUL115" s="136"/>
      <c r="BUM115" s="136"/>
      <c r="BUN115" s="136"/>
      <c r="BUO115" s="136"/>
      <c r="BUP115" s="136"/>
      <c r="BUQ115" s="136"/>
      <c r="BUR115" s="136"/>
      <c r="BUS115" s="136"/>
      <c r="BUT115" s="136"/>
      <c r="BUU115" s="136"/>
      <c r="BUV115" s="136"/>
      <c r="BUW115" s="136"/>
      <c r="BUX115" s="136"/>
      <c r="BUY115" s="136"/>
      <c r="BUZ115" s="136"/>
      <c r="BVA115" s="136"/>
      <c r="BVB115" s="136"/>
      <c r="BVC115" s="136"/>
      <c r="BVD115" s="136"/>
      <c r="BVE115" s="136"/>
      <c r="BVF115" s="136"/>
      <c r="BVG115" s="136"/>
      <c r="BVH115" s="136"/>
      <c r="BVI115" s="136"/>
      <c r="BVJ115" s="136"/>
      <c r="BVK115" s="136"/>
      <c r="BVL115" s="136"/>
      <c r="BVM115" s="136"/>
      <c r="BVN115" s="136"/>
      <c r="BVO115" s="136"/>
      <c r="BVP115" s="136"/>
      <c r="BVQ115" s="136"/>
      <c r="BVR115" s="136"/>
      <c r="BVS115" s="136"/>
      <c r="BVT115" s="136"/>
      <c r="BVU115" s="136"/>
      <c r="BVV115" s="136"/>
      <c r="BVW115" s="136"/>
      <c r="BVX115" s="136"/>
      <c r="BVY115" s="136"/>
      <c r="BVZ115" s="136"/>
      <c r="BWA115" s="136"/>
      <c r="BWB115" s="136"/>
      <c r="BWC115" s="136"/>
      <c r="BWD115" s="136"/>
      <c r="BWE115" s="136"/>
      <c r="BWF115" s="136"/>
      <c r="BWG115" s="136"/>
      <c r="BWH115" s="136"/>
      <c r="BWI115" s="136"/>
      <c r="BWJ115" s="136"/>
      <c r="BWK115" s="136"/>
      <c r="BWL115" s="136"/>
      <c r="BWM115" s="136"/>
      <c r="BWN115" s="136"/>
      <c r="BWO115" s="136"/>
      <c r="BWP115" s="136"/>
      <c r="BWQ115" s="136"/>
      <c r="BWR115" s="136"/>
      <c r="BWS115" s="136"/>
      <c r="BWT115" s="136"/>
      <c r="BWU115" s="136"/>
      <c r="BWV115" s="136"/>
      <c r="BWW115" s="136"/>
      <c r="BWX115" s="136"/>
      <c r="BWY115" s="136"/>
      <c r="BWZ115" s="136"/>
      <c r="BXA115" s="136"/>
      <c r="BXB115" s="136"/>
      <c r="BXC115" s="136"/>
      <c r="BXD115" s="136"/>
      <c r="BXE115" s="136"/>
      <c r="BXF115" s="136"/>
      <c r="BXG115" s="136"/>
      <c r="BXH115" s="136"/>
      <c r="BXI115" s="136"/>
      <c r="BXJ115" s="136"/>
      <c r="BXK115" s="136"/>
      <c r="BXL115" s="136"/>
      <c r="BXM115" s="136"/>
      <c r="BXN115" s="136"/>
      <c r="BXO115" s="136"/>
      <c r="BXP115" s="136"/>
      <c r="BXQ115" s="136"/>
      <c r="BXR115" s="136"/>
      <c r="BXS115" s="136"/>
      <c r="BXT115" s="136"/>
      <c r="BXU115" s="136"/>
      <c r="BXV115" s="136"/>
      <c r="BXW115" s="136"/>
      <c r="BXX115" s="136"/>
      <c r="BXY115" s="136"/>
      <c r="BXZ115" s="136"/>
      <c r="BYA115" s="136"/>
      <c r="BYB115" s="136"/>
      <c r="BYC115" s="136"/>
      <c r="BYD115" s="136"/>
      <c r="BYE115" s="136"/>
      <c r="BYF115" s="136"/>
      <c r="BYG115" s="136"/>
      <c r="BYH115" s="136"/>
      <c r="BYI115" s="136"/>
      <c r="BYJ115" s="136"/>
      <c r="BYK115" s="136"/>
      <c r="BYL115" s="136"/>
      <c r="BYM115" s="136"/>
      <c r="BYN115" s="136"/>
      <c r="BYO115" s="136"/>
      <c r="BYP115" s="136"/>
      <c r="BYQ115" s="136"/>
      <c r="BYR115" s="136"/>
      <c r="BYS115" s="136"/>
      <c r="BYT115" s="136"/>
      <c r="BYU115" s="136"/>
      <c r="BYV115" s="136"/>
      <c r="BYW115" s="136"/>
      <c r="BYX115" s="136"/>
      <c r="BYY115" s="136"/>
      <c r="BYZ115" s="136"/>
      <c r="BZA115" s="136"/>
      <c r="BZB115" s="136"/>
      <c r="BZC115" s="136"/>
      <c r="BZD115" s="136"/>
      <c r="BZE115" s="136"/>
      <c r="BZF115" s="136"/>
      <c r="BZG115" s="136"/>
      <c r="BZH115" s="136"/>
      <c r="BZI115" s="136"/>
      <c r="BZJ115" s="136"/>
      <c r="BZK115" s="136"/>
      <c r="BZL115" s="136"/>
      <c r="BZM115" s="136"/>
      <c r="BZN115" s="136"/>
      <c r="BZO115" s="136"/>
      <c r="BZP115" s="136"/>
      <c r="BZQ115" s="136"/>
      <c r="BZR115" s="136"/>
      <c r="BZS115" s="136"/>
      <c r="BZT115" s="136"/>
      <c r="BZU115" s="136"/>
      <c r="BZV115" s="136"/>
      <c r="BZW115" s="136"/>
      <c r="BZX115" s="136"/>
      <c r="BZY115" s="136"/>
      <c r="BZZ115" s="136"/>
      <c r="CAA115" s="136"/>
      <c r="CAB115" s="136"/>
      <c r="CAC115" s="136"/>
      <c r="CAD115" s="136"/>
      <c r="CAE115" s="136"/>
      <c r="CAF115" s="136"/>
      <c r="CAG115" s="136"/>
      <c r="CAH115" s="136"/>
      <c r="CAI115" s="136"/>
      <c r="CAJ115" s="136"/>
      <c r="CAK115" s="136"/>
      <c r="CAL115" s="136"/>
      <c r="CAM115" s="136"/>
      <c r="CAN115" s="136"/>
      <c r="CAO115" s="136"/>
      <c r="CAP115" s="136"/>
      <c r="CAQ115" s="136"/>
      <c r="CAR115" s="136"/>
      <c r="CAS115" s="136"/>
      <c r="CAT115" s="136"/>
      <c r="CAU115" s="136"/>
      <c r="CAV115" s="136"/>
      <c r="CAW115" s="136"/>
      <c r="CAX115" s="136"/>
      <c r="CAY115" s="136"/>
      <c r="CAZ115" s="136"/>
      <c r="CBA115" s="136"/>
      <c r="CBB115" s="136"/>
      <c r="CBC115" s="136"/>
      <c r="CBD115" s="136"/>
      <c r="CBE115" s="136"/>
      <c r="CBF115" s="136"/>
      <c r="CBG115" s="136"/>
      <c r="CBH115" s="136"/>
      <c r="CBI115" s="136"/>
      <c r="CBJ115" s="136"/>
      <c r="CBK115" s="136"/>
      <c r="CBL115" s="136"/>
    </row>
    <row r="116" spans="1:2092" s="116" customFormat="1" x14ac:dyDescent="0.25">
      <c r="B116" s="29" t="s">
        <v>161</v>
      </c>
      <c r="C116" s="29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1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  <c r="AF116" s="136"/>
      <c r="AG116" s="136"/>
      <c r="AH116" s="136"/>
      <c r="AI116" s="136"/>
      <c r="AJ116" s="136"/>
      <c r="AK116" s="136"/>
      <c r="AL116" s="136"/>
      <c r="AM116" s="136"/>
      <c r="AN116" s="136"/>
      <c r="AO116" s="136"/>
      <c r="AP116" s="136"/>
      <c r="AQ116" s="136"/>
      <c r="AR116" s="136"/>
      <c r="AS116" s="136"/>
      <c r="AT116" s="136"/>
      <c r="AU116" s="136"/>
      <c r="AV116" s="136"/>
      <c r="AW116" s="136"/>
      <c r="AX116" s="136"/>
      <c r="AY116" s="136"/>
      <c r="AZ116" s="136"/>
      <c r="BA116" s="136"/>
      <c r="BB116" s="136"/>
      <c r="BC116" s="136"/>
      <c r="BD116" s="136"/>
      <c r="BE116" s="136"/>
      <c r="BF116" s="136"/>
      <c r="BG116" s="136"/>
      <c r="BH116" s="136"/>
      <c r="BI116" s="136"/>
      <c r="BJ116" s="136"/>
      <c r="BK116" s="136"/>
      <c r="BL116" s="136"/>
      <c r="BM116" s="136"/>
      <c r="BN116" s="136"/>
      <c r="BO116" s="136"/>
      <c r="BP116" s="136"/>
      <c r="BQ116" s="136"/>
      <c r="BR116" s="136"/>
      <c r="BS116" s="136"/>
      <c r="BT116" s="136"/>
      <c r="BU116" s="136"/>
      <c r="BV116" s="136"/>
      <c r="BW116" s="136"/>
      <c r="BX116" s="136"/>
      <c r="BY116" s="136"/>
      <c r="BZ116" s="136"/>
      <c r="CA116" s="136"/>
      <c r="CB116" s="136"/>
      <c r="CC116" s="136"/>
      <c r="CD116" s="136"/>
      <c r="CE116" s="136"/>
      <c r="CF116" s="136"/>
      <c r="CG116" s="136"/>
      <c r="CH116" s="136"/>
      <c r="CI116" s="136"/>
      <c r="CJ116" s="136"/>
      <c r="CK116" s="136"/>
      <c r="CL116" s="136"/>
      <c r="CM116" s="136"/>
      <c r="CN116" s="136"/>
      <c r="CO116" s="136"/>
      <c r="CP116" s="136"/>
      <c r="CQ116" s="136"/>
      <c r="CR116" s="136"/>
      <c r="CS116" s="136"/>
      <c r="CT116" s="136"/>
      <c r="CU116" s="136"/>
      <c r="CV116" s="136"/>
      <c r="CW116" s="136"/>
      <c r="CX116" s="136"/>
      <c r="CY116" s="136"/>
      <c r="CZ116" s="136"/>
      <c r="DA116" s="136"/>
      <c r="DB116" s="136"/>
      <c r="DC116" s="136"/>
      <c r="DD116" s="136"/>
      <c r="DE116" s="136"/>
      <c r="DF116" s="136"/>
      <c r="DG116" s="136"/>
      <c r="DH116" s="136"/>
      <c r="DI116" s="136"/>
      <c r="DJ116" s="136"/>
      <c r="DK116" s="136"/>
      <c r="DL116" s="136"/>
      <c r="DM116" s="136"/>
      <c r="DN116" s="136"/>
      <c r="DO116" s="136"/>
      <c r="DP116" s="136"/>
      <c r="DQ116" s="136"/>
      <c r="DR116" s="136"/>
      <c r="DS116" s="136"/>
      <c r="DT116" s="136"/>
      <c r="DU116" s="136"/>
      <c r="DV116" s="136"/>
      <c r="DW116" s="136"/>
      <c r="DX116" s="136"/>
      <c r="DY116" s="136"/>
      <c r="DZ116" s="136"/>
      <c r="EA116" s="136"/>
      <c r="EB116" s="136"/>
      <c r="EC116" s="136"/>
      <c r="ED116" s="136"/>
      <c r="EE116" s="136"/>
      <c r="EF116" s="136"/>
      <c r="EG116" s="136"/>
      <c r="EH116" s="136"/>
      <c r="EI116" s="136"/>
      <c r="EJ116" s="136"/>
      <c r="EK116" s="136"/>
      <c r="EL116" s="136"/>
      <c r="EM116" s="136"/>
      <c r="EN116" s="136"/>
      <c r="EO116" s="136"/>
      <c r="EP116" s="136"/>
      <c r="EQ116" s="136"/>
      <c r="ER116" s="136"/>
      <c r="ES116" s="136"/>
      <c r="ET116" s="136"/>
      <c r="EU116" s="136"/>
      <c r="EV116" s="136"/>
      <c r="EW116" s="136"/>
      <c r="EX116" s="136"/>
      <c r="EY116" s="136"/>
      <c r="EZ116" s="136"/>
      <c r="FA116" s="136"/>
      <c r="FB116" s="136"/>
      <c r="FC116" s="136"/>
      <c r="FD116" s="136"/>
      <c r="FE116" s="136"/>
      <c r="FF116" s="136"/>
      <c r="FG116" s="136"/>
      <c r="FH116" s="136"/>
      <c r="FI116" s="136"/>
      <c r="FJ116" s="136"/>
      <c r="FK116" s="136"/>
      <c r="FL116" s="136"/>
      <c r="FM116" s="136"/>
      <c r="FN116" s="136"/>
      <c r="FO116" s="136"/>
      <c r="FP116" s="136"/>
      <c r="FQ116" s="136"/>
      <c r="FR116" s="136"/>
      <c r="FS116" s="136"/>
      <c r="FT116" s="136"/>
      <c r="FU116" s="136"/>
      <c r="FV116" s="136"/>
      <c r="FW116" s="136"/>
      <c r="FX116" s="136"/>
      <c r="FY116" s="136"/>
      <c r="FZ116" s="136"/>
      <c r="GA116" s="136"/>
      <c r="GB116" s="136"/>
      <c r="GC116" s="136"/>
      <c r="GD116" s="136"/>
      <c r="GE116" s="136"/>
      <c r="GF116" s="136"/>
      <c r="GG116" s="136"/>
      <c r="GH116" s="136"/>
      <c r="GI116" s="136"/>
      <c r="GJ116" s="136"/>
      <c r="GK116" s="136"/>
      <c r="GL116" s="136"/>
      <c r="GM116" s="136"/>
      <c r="GN116" s="136"/>
      <c r="GO116" s="136"/>
      <c r="GP116" s="136"/>
      <c r="GQ116" s="136"/>
      <c r="GR116" s="136"/>
      <c r="GS116" s="136"/>
      <c r="GT116" s="136"/>
      <c r="GU116" s="136"/>
      <c r="GV116" s="136"/>
      <c r="GW116" s="136"/>
      <c r="GX116" s="136"/>
      <c r="GY116" s="136"/>
      <c r="GZ116" s="136"/>
      <c r="HA116" s="136"/>
      <c r="HB116" s="136"/>
      <c r="HC116" s="136"/>
      <c r="HD116" s="136"/>
      <c r="HE116" s="136"/>
      <c r="HF116" s="136"/>
      <c r="HG116" s="136"/>
      <c r="HH116" s="136"/>
      <c r="HI116" s="136"/>
      <c r="HJ116" s="136"/>
      <c r="HK116" s="136"/>
      <c r="HL116" s="136"/>
      <c r="HM116" s="136"/>
      <c r="HN116" s="136"/>
      <c r="HO116" s="136"/>
      <c r="HP116" s="136"/>
      <c r="HQ116" s="136"/>
      <c r="HR116" s="136"/>
      <c r="HS116" s="136"/>
      <c r="HT116" s="136"/>
      <c r="HU116" s="136"/>
      <c r="HV116" s="136"/>
      <c r="HW116" s="136"/>
      <c r="HX116" s="136"/>
      <c r="HY116" s="136"/>
      <c r="HZ116" s="136"/>
      <c r="IA116" s="136"/>
      <c r="IB116" s="136"/>
      <c r="IC116" s="136"/>
      <c r="ID116" s="136"/>
      <c r="IE116" s="136"/>
      <c r="IF116" s="136"/>
      <c r="IG116" s="136"/>
      <c r="IH116" s="136"/>
      <c r="II116" s="136"/>
      <c r="IJ116" s="136"/>
      <c r="IK116" s="136"/>
      <c r="IL116" s="136"/>
      <c r="IM116" s="136"/>
      <c r="IN116" s="136"/>
      <c r="IO116" s="136"/>
      <c r="IP116" s="136"/>
      <c r="IQ116" s="136"/>
      <c r="IR116" s="136"/>
      <c r="IS116" s="136"/>
      <c r="IT116" s="136"/>
      <c r="IU116" s="136"/>
      <c r="IV116" s="136"/>
      <c r="IW116" s="136"/>
      <c r="IX116" s="136"/>
      <c r="IY116" s="136"/>
      <c r="IZ116" s="136"/>
      <c r="JA116" s="136"/>
      <c r="JB116" s="136"/>
      <c r="JC116" s="136"/>
      <c r="JD116" s="136"/>
      <c r="JE116" s="136"/>
      <c r="JF116" s="136"/>
      <c r="JG116" s="136"/>
      <c r="JH116" s="136"/>
      <c r="JI116" s="136"/>
      <c r="JJ116" s="136"/>
      <c r="JK116" s="136"/>
      <c r="JL116" s="136"/>
      <c r="JM116" s="136"/>
      <c r="JN116" s="136"/>
      <c r="JO116" s="136"/>
      <c r="JP116" s="136"/>
      <c r="JQ116" s="136"/>
      <c r="JR116" s="136"/>
      <c r="JS116" s="136"/>
      <c r="JT116" s="136"/>
      <c r="JU116" s="136"/>
      <c r="JV116" s="136"/>
      <c r="JW116" s="136"/>
      <c r="JX116" s="136"/>
      <c r="JY116" s="136"/>
      <c r="JZ116" s="136"/>
      <c r="KA116" s="136"/>
      <c r="KB116" s="136"/>
      <c r="KC116" s="136"/>
      <c r="KD116" s="136"/>
      <c r="KE116" s="136"/>
      <c r="KF116" s="136"/>
      <c r="KG116" s="136"/>
      <c r="KH116" s="136"/>
      <c r="KI116" s="136"/>
      <c r="KJ116" s="136"/>
      <c r="KK116" s="136"/>
      <c r="KL116" s="136"/>
      <c r="KM116" s="136"/>
      <c r="KN116" s="136"/>
      <c r="KO116" s="136"/>
      <c r="KP116" s="136"/>
      <c r="KQ116" s="136"/>
      <c r="KR116" s="136"/>
      <c r="KS116" s="136"/>
      <c r="KT116" s="136"/>
      <c r="KU116" s="136"/>
      <c r="KV116" s="136"/>
      <c r="KW116" s="136"/>
      <c r="KX116" s="136"/>
      <c r="KY116" s="136"/>
      <c r="KZ116" s="136"/>
      <c r="LA116" s="136"/>
      <c r="LB116" s="136"/>
      <c r="LC116" s="136"/>
      <c r="LD116" s="136"/>
      <c r="LE116" s="136"/>
      <c r="LF116" s="136"/>
      <c r="LG116" s="136"/>
      <c r="LH116" s="136"/>
      <c r="LI116" s="136"/>
      <c r="LJ116" s="136"/>
      <c r="LK116" s="136"/>
      <c r="LL116" s="136"/>
      <c r="LM116" s="136"/>
      <c r="LN116" s="136"/>
      <c r="LO116" s="136"/>
      <c r="LP116" s="136"/>
      <c r="LQ116" s="136"/>
      <c r="LR116" s="136"/>
      <c r="LS116" s="136"/>
      <c r="LT116" s="136"/>
      <c r="LU116" s="136"/>
      <c r="LV116" s="136"/>
      <c r="LW116" s="136"/>
      <c r="LX116" s="136"/>
      <c r="LY116" s="136"/>
      <c r="LZ116" s="136"/>
      <c r="MA116" s="136"/>
      <c r="MB116" s="136"/>
      <c r="MC116" s="136"/>
      <c r="MD116" s="136"/>
      <c r="ME116" s="136"/>
      <c r="MF116" s="136"/>
      <c r="MG116" s="136"/>
      <c r="MH116" s="136"/>
      <c r="MI116" s="136"/>
      <c r="MJ116" s="136"/>
      <c r="MK116" s="136"/>
      <c r="ML116" s="136"/>
      <c r="MM116" s="136"/>
      <c r="MN116" s="136"/>
      <c r="MO116" s="136"/>
      <c r="MP116" s="136"/>
      <c r="MQ116" s="136"/>
      <c r="MR116" s="136"/>
      <c r="MS116" s="136"/>
      <c r="MT116" s="136"/>
      <c r="MU116" s="136"/>
      <c r="MV116" s="136"/>
      <c r="MW116" s="136"/>
      <c r="MX116" s="136"/>
      <c r="MY116" s="136"/>
      <c r="MZ116" s="136"/>
      <c r="NA116" s="136"/>
      <c r="NB116" s="136"/>
      <c r="NC116" s="136"/>
      <c r="ND116" s="136"/>
      <c r="NE116" s="136"/>
      <c r="NF116" s="136"/>
      <c r="NG116" s="136"/>
      <c r="NH116" s="136"/>
      <c r="NI116" s="136"/>
      <c r="NJ116" s="136"/>
      <c r="NK116" s="136"/>
      <c r="NL116" s="136"/>
      <c r="NM116" s="136"/>
      <c r="NN116" s="136"/>
      <c r="NO116" s="136"/>
      <c r="NP116" s="136"/>
      <c r="NQ116" s="136"/>
      <c r="NR116" s="136"/>
      <c r="NS116" s="136"/>
      <c r="NT116" s="136"/>
      <c r="NU116" s="136"/>
      <c r="NV116" s="136"/>
      <c r="NW116" s="136"/>
      <c r="NX116" s="136"/>
      <c r="NY116" s="136"/>
      <c r="NZ116" s="136"/>
      <c r="OA116" s="136"/>
      <c r="OB116" s="136"/>
      <c r="OC116" s="136"/>
      <c r="OD116" s="136"/>
      <c r="OE116" s="136"/>
      <c r="OF116" s="136"/>
      <c r="OG116" s="136"/>
      <c r="OH116" s="136"/>
      <c r="OI116" s="136"/>
      <c r="OJ116" s="136"/>
      <c r="OK116" s="136"/>
      <c r="OL116" s="136"/>
      <c r="OM116" s="136"/>
      <c r="ON116" s="136"/>
      <c r="OO116" s="136"/>
      <c r="OP116" s="136"/>
      <c r="OQ116" s="136"/>
      <c r="OR116" s="136"/>
      <c r="OS116" s="136"/>
      <c r="OT116" s="136"/>
      <c r="OU116" s="136"/>
      <c r="OV116" s="136"/>
      <c r="OW116" s="136"/>
      <c r="OX116" s="136"/>
      <c r="OY116" s="136"/>
      <c r="OZ116" s="136"/>
      <c r="PA116" s="136"/>
      <c r="PB116" s="136"/>
      <c r="PC116" s="136"/>
      <c r="PD116" s="136"/>
      <c r="PE116" s="136"/>
      <c r="PF116" s="136"/>
      <c r="PG116" s="136"/>
      <c r="PH116" s="136"/>
      <c r="PI116" s="136"/>
      <c r="PJ116" s="136"/>
      <c r="PK116" s="136"/>
      <c r="PL116" s="136"/>
      <c r="PM116" s="136"/>
      <c r="PN116" s="136"/>
      <c r="PO116" s="136"/>
      <c r="PP116" s="136"/>
      <c r="PQ116" s="136"/>
      <c r="PR116" s="136"/>
      <c r="PS116" s="136"/>
      <c r="PT116" s="136"/>
      <c r="PU116" s="136"/>
      <c r="PV116" s="136"/>
      <c r="PW116" s="136"/>
      <c r="PX116" s="136"/>
      <c r="PY116" s="136"/>
      <c r="PZ116" s="136"/>
      <c r="QA116" s="136"/>
      <c r="QB116" s="136"/>
      <c r="QC116" s="136"/>
      <c r="QD116" s="136"/>
      <c r="QE116" s="136"/>
      <c r="QF116" s="136"/>
      <c r="QG116" s="136"/>
      <c r="QH116" s="136"/>
      <c r="QI116" s="136"/>
      <c r="QJ116" s="136"/>
      <c r="QK116" s="136"/>
      <c r="QL116" s="136"/>
      <c r="QM116" s="136"/>
      <c r="QN116" s="136"/>
      <c r="QO116" s="136"/>
      <c r="QP116" s="136"/>
      <c r="QQ116" s="136"/>
      <c r="QR116" s="136"/>
      <c r="QS116" s="136"/>
      <c r="QT116" s="136"/>
      <c r="QU116" s="136"/>
      <c r="QV116" s="136"/>
      <c r="QW116" s="136"/>
      <c r="QX116" s="136"/>
      <c r="QY116" s="136"/>
      <c r="QZ116" s="136"/>
      <c r="RA116" s="136"/>
      <c r="RB116" s="136"/>
      <c r="RC116" s="136"/>
      <c r="RD116" s="136"/>
      <c r="RE116" s="136"/>
      <c r="RF116" s="136"/>
      <c r="RG116" s="136"/>
      <c r="RH116" s="136"/>
      <c r="RI116" s="136"/>
      <c r="RJ116" s="136"/>
      <c r="RK116" s="136"/>
      <c r="RL116" s="136"/>
      <c r="RM116" s="136"/>
      <c r="RN116" s="136"/>
      <c r="RO116" s="136"/>
      <c r="RP116" s="136"/>
      <c r="RQ116" s="136"/>
      <c r="RR116" s="136"/>
      <c r="RS116" s="136"/>
      <c r="RT116" s="136"/>
      <c r="RU116" s="136"/>
      <c r="RV116" s="136"/>
      <c r="RW116" s="136"/>
      <c r="RX116" s="136"/>
      <c r="RY116" s="136"/>
      <c r="RZ116" s="136"/>
      <c r="SA116" s="136"/>
      <c r="SB116" s="136"/>
      <c r="SC116" s="136"/>
      <c r="SD116" s="136"/>
      <c r="SE116" s="136"/>
      <c r="SF116" s="136"/>
      <c r="SG116" s="136"/>
      <c r="SH116" s="136"/>
      <c r="SI116" s="136"/>
      <c r="SJ116" s="136"/>
      <c r="SK116" s="136"/>
      <c r="SL116" s="136"/>
      <c r="SM116" s="136"/>
      <c r="SN116" s="136"/>
      <c r="SO116" s="136"/>
      <c r="SP116" s="136"/>
      <c r="SQ116" s="136"/>
      <c r="SR116" s="136"/>
      <c r="SS116" s="136"/>
      <c r="ST116" s="136"/>
      <c r="SU116" s="136"/>
      <c r="SV116" s="136"/>
      <c r="SW116" s="136"/>
      <c r="SX116" s="136"/>
      <c r="SY116" s="136"/>
      <c r="SZ116" s="136"/>
      <c r="TA116" s="136"/>
      <c r="TB116" s="136"/>
      <c r="TC116" s="136"/>
      <c r="TD116" s="136"/>
      <c r="TE116" s="136"/>
      <c r="TF116" s="136"/>
      <c r="TG116" s="136"/>
      <c r="TH116" s="136"/>
      <c r="TI116" s="136"/>
      <c r="TJ116" s="136"/>
      <c r="TK116" s="136"/>
      <c r="TL116" s="136"/>
      <c r="TM116" s="136"/>
      <c r="TN116" s="136"/>
      <c r="TO116" s="136"/>
      <c r="TP116" s="136"/>
      <c r="TQ116" s="136"/>
      <c r="TR116" s="136"/>
      <c r="TS116" s="136"/>
      <c r="TT116" s="136"/>
      <c r="TU116" s="136"/>
      <c r="TV116" s="136"/>
      <c r="TW116" s="136"/>
      <c r="TX116" s="136"/>
      <c r="TY116" s="136"/>
      <c r="TZ116" s="136"/>
      <c r="UA116" s="136"/>
      <c r="UB116" s="136"/>
      <c r="UC116" s="136"/>
      <c r="UD116" s="136"/>
      <c r="UE116" s="136"/>
      <c r="UF116" s="136"/>
      <c r="UG116" s="136"/>
      <c r="UH116" s="136"/>
      <c r="UI116" s="136"/>
      <c r="UJ116" s="136"/>
      <c r="UK116" s="136"/>
      <c r="UL116" s="136"/>
      <c r="UM116" s="136"/>
      <c r="UN116" s="136"/>
      <c r="UO116" s="136"/>
      <c r="UP116" s="136"/>
      <c r="UQ116" s="136"/>
      <c r="UR116" s="136"/>
      <c r="US116" s="136"/>
      <c r="UT116" s="136"/>
      <c r="UU116" s="136"/>
      <c r="UV116" s="136"/>
      <c r="UW116" s="136"/>
      <c r="UX116" s="136"/>
      <c r="UY116" s="136"/>
      <c r="UZ116" s="136"/>
      <c r="VA116" s="136"/>
      <c r="VB116" s="136"/>
      <c r="VC116" s="136"/>
      <c r="VD116" s="136"/>
      <c r="VE116" s="136"/>
      <c r="VF116" s="136"/>
      <c r="VG116" s="136"/>
      <c r="VH116" s="136"/>
      <c r="VI116" s="136"/>
      <c r="VJ116" s="136"/>
      <c r="VK116" s="136"/>
      <c r="VL116" s="136"/>
      <c r="VM116" s="136"/>
      <c r="VN116" s="136"/>
      <c r="VO116" s="136"/>
      <c r="VP116" s="136"/>
      <c r="VQ116" s="136"/>
      <c r="VR116" s="136"/>
      <c r="VS116" s="136"/>
      <c r="VT116" s="136"/>
      <c r="VU116" s="136"/>
      <c r="VV116" s="136"/>
      <c r="VW116" s="136"/>
      <c r="VX116" s="136"/>
      <c r="VY116" s="136"/>
      <c r="VZ116" s="136"/>
      <c r="WA116" s="136"/>
      <c r="WB116" s="136"/>
      <c r="WC116" s="136"/>
      <c r="WD116" s="136"/>
      <c r="WE116" s="136"/>
      <c r="WF116" s="136"/>
      <c r="WG116" s="136"/>
      <c r="WH116" s="136"/>
      <c r="WI116" s="136"/>
      <c r="WJ116" s="136"/>
      <c r="WK116" s="136"/>
      <c r="WL116" s="136"/>
      <c r="WM116" s="136"/>
      <c r="WN116" s="136"/>
      <c r="WO116" s="136"/>
      <c r="WP116" s="136"/>
      <c r="WQ116" s="136"/>
      <c r="WR116" s="136"/>
      <c r="WS116" s="136"/>
      <c r="WT116" s="136"/>
      <c r="WU116" s="136"/>
      <c r="WV116" s="136"/>
      <c r="WW116" s="136"/>
      <c r="WX116" s="136"/>
      <c r="WY116" s="136"/>
      <c r="WZ116" s="136"/>
      <c r="XA116" s="136"/>
      <c r="XB116" s="136"/>
      <c r="XC116" s="136"/>
      <c r="XD116" s="136"/>
      <c r="XE116" s="136"/>
      <c r="XF116" s="136"/>
      <c r="XG116" s="136"/>
      <c r="XH116" s="136"/>
      <c r="XI116" s="136"/>
      <c r="XJ116" s="136"/>
      <c r="XK116" s="136"/>
      <c r="XL116" s="136"/>
      <c r="XM116" s="136"/>
      <c r="XN116" s="136"/>
      <c r="XO116" s="136"/>
      <c r="XP116" s="136"/>
      <c r="XQ116" s="136"/>
      <c r="XR116" s="136"/>
      <c r="XS116" s="136"/>
      <c r="XT116" s="136"/>
      <c r="XU116" s="136"/>
      <c r="XV116" s="136"/>
      <c r="XW116" s="136"/>
      <c r="XX116" s="136"/>
      <c r="XY116" s="136"/>
      <c r="XZ116" s="136"/>
      <c r="YA116" s="136"/>
      <c r="YB116" s="136"/>
      <c r="YC116" s="136"/>
      <c r="YD116" s="136"/>
      <c r="YE116" s="136"/>
      <c r="YF116" s="136"/>
      <c r="YG116" s="136"/>
      <c r="YH116" s="136"/>
      <c r="YI116" s="136"/>
      <c r="YJ116" s="136"/>
      <c r="YK116" s="136"/>
      <c r="YL116" s="136"/>
      <c r="YM116" s="136"/>
      <c r="YN116" s="136"/>
      <c r="YO116" s="136"/>
      <c r="YP116" s="136"/>
      <c r="YQ116" s="136"/>
      <c r="YR116" s="136"/>
      <c r="YS116" s="136"/>
      <c r="YT116" s="136"/>
      <c r="YU116" s="136"/>
      <c r="YV116" s="136"/>
      <c r="YW116" s="136"/>
      <c r="YX116" s="136"/>
      <c r="YY116" s="136"/>
      <c r="YZ116" s="136"/>
      <c r="ZA116" s="136"/>
      <c r="ZB116" s="136"/>
      <c r="ZC116" s="136"/>
      <c r="ZD116" s="136"/>
      <c r="ZE116" s="136"/>
      <c r="ZF116" s="136"/>
      <c r="ZG116" s="136"/>
      <c r="ZH116" s="136"/>
      <c r="ZI116" s="136"/>
      <c r="ZJ116" s="136"/>
      <c r="ZK116" s="136"/>
      <c r="ZL116" s="136"/>
      <c r="ZM116" s="136"/>
      <c r="ZN116" s="136"/>
      <c r="ZO116" s="136"/>
      <c r="ZP116" s="136"/>
      <c r="ZQ116" s="136"/>
      <c r="ZR116" s="136"/>
      <c r="ZS116" s="136"/>
      <c r="ZT116" s="136"/>
      <c r="ZU116" s="136"/>
      <c r="ZV116" s="136"/>
      <c r="ZW116" s="136"/>
      <c r="ZX116" s="136"/>
      <c r="ZY116" s="136"/>
      <c r="ZZ116" s="136"/>
      <c r="AAA116" s="136"/>
      <c r="AAB116" s="136"/>
      <c r="AAC116" s="136"/>
      <c r="AAD116" s="136"/>
      <c r="AAE116" s="136"/>
      <c r="AAF116" s="136"/>
      <c r="AAG116" s="136"/>
      <c r="AAH116" s="136"/>
      <c r="AAI116" s="136"/>
      <c r="AAJ116" s="136"/>
      <c r="AAK116" s="136"/>
      <c r="AAL116" s="136"/>
      <c r="AAM116" s="136"/>
      <c r="AAN116" s="136"/>
      <c r="AAO116" s="136"/>
      <c r="AAP116" s="136"/>
      <c r="AAQ116" s="136"/>
      <c r="AAR116" s="136"/>
      <c r="AAS116" s="136"/>
      <c r="AAT116" s="136"/>
      <c r="AAU116" s="136"/>
      <c r="AAV116" s="136"/>
      <c r="AAW116" s="136"/>
      <c r="AAX116" s="136"/>
      <c r="AAY116" s="136"/>
      <c r="AAZ116" s="136"/>
      <c r="ABA116" s="136"/>
      <c r="ABB116" s="136"/>
      <c r="ABC116" s="136"/>
      <c r="ABD116" s="136"/>
      <c r="ABE116" s="136"/>
      <c r="ABF116" s="136"/>
      <c r="ABG116" s="136"/>
      <c r="ABH116" s="136"/>
      <c r="ABI116" s="136"/>
      <c r="ABJ116" s="136"/>
      <c r="ABK116" s="136"/>
      <c r="ABL116" s="136"/>
      <c r="ABM116" s="136"/>
      <c r="ABN116" s="136"/>
      <c r="ABO116" s="136"/>
      <c r="ABP116" s="136"/>
      <c r="ABQ116" s="136"/>
      <c r="ABR116" s="136"/>
      <c r="ABS116" s="136"/>
      <c r="ABT116" s="136"/>
      <c r="ABU116" s="136"/>
      <c r="ABV116" s="136"/>
      <c r="ABW116" s="136"/>
      <c r="ABX116" s="136"/>
      <c r="ABY116" s="136"/>
      <c r="ABZ116" s="136"/>
      <c r="ACA116" s="136"/>
      <c r="ACB116" s="136"/>
      <c r="ACC116" s="136"/>
      <c r="ACD116" s="136"/>
      <c r="ACE116" s="136"/>
      <c r="ACF116" s="136"/>
      <c r="ACG116" s="136"/>
      <c r="ACH116" s="136"/>
      <c r="ACI116" s="136"/>
      <c r="ACJ116" s="136"/>
      <c r="ACK116" s="136"/>
      <c r="ACL116" s="136"/>
      <c r="ACM116" s="136"/>
      <c r="ACN116" s="136"/>
      <c r="ACO116" s="136"/>
      <c r="ACP116" s="136"/>
      <c r="ACQ116" s="136"/>
      <c r="ACR116" s="136"/>
      <c r="ACS116" s="136"/>
      <c r="ACT116" s="136"/>
      <c r="ACU116" s="136"/>
      <c r="ACV116" s="136"/>
      <c r="ACW116" s="136"/>
      <c r="ACX116" s="136"/>
      <c r="ACY116" s="136"/>
      <c r="ACZ116" s="136"/>
      <c r="ADA116" s="136"/>
      <c r="ADB116" s="136"/>
      <c r="ADC116" s="136"/>
      <c r="ADD116" s="136"/>
      <c r="ADE116" s="136"/>
      <c r="ADF116" s="136"/>
      <c r="ADG116" s="136"/>
      <c r="ADH116" s="136"/>
      <c r="ADI116" s="136"/>
      <c r="ADJ116" s="136"/>
      <c r="ADK116" s="136"/>
      <c r="ADL116" s="136"/>
      <c r="ADM116" s="136"/>
      <c r="ADN116" s="136"/>
      <c r="ADO116" s="136"/>
      <c r="ADP116" s="136"/>
      <c r="ADQ116" s="136"/>
      <c r="ADR116" s="136"/>
      <c r="ADS116" s="136"/>
      <c r="ADT116" s="136"/>
      <c r="ADU116" s="136"/>
      <c r="ADV116" s="136"/>
      <c r="ADW116" s="136"/>
      <c r="ADX116" s="136"/>
      <c r="ADY116" s="136"/>
      <c r="ADZ116" s="136"/>
      <c r="AEA116" s="136"/>
      <c r="AEB116" s="136"/>
      <c r="AEC116" s="136"/>
      <c r="AED116" s="136"/>
      <c r="AEE116" s="136"/>
      <c r="AEF116" s="136"/>
      <c r="AEG116" s="136"/>
      <c r="AEH116" s="136"/>
      <c r="AEI116" s="136"/>
      <c r="AEJ116" s="136"/>
      <c r="AEK116" s="136"/>
      <c r="AEL116" s="136"/>
      <c r="AEM116" s="136"/>
      <c r="AEN116" s="136"/>
      <c r="AEO116" s="136"/>
      <c r="AEP116" s="136"/>
      <c r="AEQ116" s="136"/>
      <c r="AER116" s="136"/>
      <c r="AES116" s="136"/>
      <c r="AET116" s="136"/>
      <c r="AEU116" s="136"/>
      <c r="AEV116" s="136"/>
      <c r="AEW116" s="136"/>
      <c r="AEX116" s="136"/>
      <c r="AEY116" s="136"/>
      <c r="AEZ116" s="136"/>
      <c r="AFA116" s="136"/>
      <c r="AFB116" s="136"/>
      <c r="AFC116" s="136"/>
      <c r="AFD116" s="136"/>
      <c r="AFE116" s="136"/>
      <c r="AFF116" s="136"/>
      <c r="AFG116" s="136"/>
      <c r="AFH116" s="136"/>
      <c r="AFI116" s="136"/>
      <c r="AFJ116" s="136"/>
      <c r="AFK116" s="136"/>
      <c r="AFL116" s="136"/>
      <c r="AFM116" s="136"/>
      <c r="AFN116" s="136"/>
      <c r="AFO116" s="136"/>
      <c r="AFP116" s="136"/>
      <c r="AFQ116" s="136"/>
      <c r="AFR116" s="136"/>
      <c r="AFS116" s="136"/>
      <c r="AFT116" s="136"/>
      <c r="AFU116" s="136"/>
      <c r="AFV116" s="136"/>
      <c r="AFW116" s="136"/>
      <c r="AFX116" s="136"/>
      <c r="AFY116" s="136"/>
      <c r="AFZ116" s="136"/>
      <c r="AGA116" s="136"/>
      <c r="AGB116" s="136"/>
      <c r="AGC116" s="136"/>
      <c r="AGD116" s="136"/>
      <c r="AGE116" s="136"/>
      <c r="AGF116" s="136"/>
      <c r="AGG116" s="136"/>
      <c r="AGH116" s="136"/>
      <c r="AGI116" s="136"/>
      <c r="AGJ116" s="136"/>
      <c r="AGK116" s="136"/>
      <c r="AGL116" s="136"/>
      <c r="AGM116" s="136"/>
      <c r="AGN116" s="136"/>
      <c r="AGO116" s="136"/>
      <c r="AGP116" s="136"/>
      <c r="AGQ116" s="136"/>
      <c r="AGR116" s="136"/>
      <c r="AGS116" s="136"/>
      <c r="AGT116" s="136"/>
      <c r="AGU116" s="136"/>
      <c r="AGV116" s="136"/>
      <c r="AGW116" s="136"/>
      <c r="AGX116" s="136"/>
      <c r="AGY116" s="136"/>
      <c r="AGZ116" s="136"/>
      <c r="AHA116" s="136"/>
      <c r="AHB116" s="136"/>
      <c r="AHC116" s="136"/>
      <c r="AHD116" s="136"/>
      <c r="AHE116" s="136"/>
      <c r="AHF116" s="136"/>
      <c r="AHG116" s="136"/>
      <c r="AHH116" s="136"/>
      <c r="AHI116" s="136"/>
      <c r="AHJ116" s="136"/>
      <c r="AHK116" s="136"/>
      <c r="AHL116" s="136"/>
      <c r="AHM116" s="136"/>
      <c r="AHN116" s="136"/>
      <c r="AHO116" s="136"/>
      <c r="AHP116" s="136"/>
      <c r="AHQ116" s="136"/>
      <c r="AHR116" s="136"/>
      <c r="AHS116" s="136"/>
      <c r="AHT116" s="136"/>
      <c r="AHU116" s="136"/>
      <c r="AHV116" s="136"/>
      <c r="AHW116" s="136"/>
      <c r="AHX116" s="136"/>
      <c r="AHY116" s="136"/>
      <c r="AHZ116" s="136"/>
      <c r="AIA116" s="136"/>
      <c r="AIB116" s="136"/>
      <c r="AIC116" s="136"/>
      <c r="AID116" s="136"/>
      <c r="AIE116" s="136"/>
      <c r="AIF116" s="136"/>
      <c r="AIG116" s="136"/>
      <c r="AIH116" s="136"/>
      <c r="AII116" s="136"/>
      <c r="AIJ116" s="136"/>
      <c r="AIK116" s="136"/>
      <c r="AIL116" s="136"/>
      <c r="AIM116" s="136"/>
      <c r="AIN116" s="136"/>
      <c r="AIO116" s="136"/>
      <c r="AIP116" s="136"/>
      <c r="AIQ116" s="136"/>
      <c r="AIR116" s="136"/>
      <c r="AIS116" s="136"/>
      <c r="AIT116" s="136"/>
      <c r="AIU116" s="136"/>
      <c r="AIV116" s="136"/>
      <c r="AIW116" s="136"/>
      <c r="AIX116" s="136"/>
      <c r="AIY116" s="136"/>
      <c r="AIZ116" s="136"/>
      <c r="AJA116" s="136"/>
      <c r="AJB116" s="136"/>
      <c r="AJC116" s="136"/>
      <c r="AJD116" s="136"/>
      <c r="AJE116" s="136"/>
      <c r="AJF116" s="136"/>
      <c r="AJG116" s="136"/>
      <c r="AJH116" s="136"/>
      <c r="AJI116" s="136"/>
      <c r="AJJ116" s="136"/>
      <c r="AJK116" s="136"/>
      <c r="AJL116" s="136"/>
      <c r="AJM116" s="136"/>
      <c r="AJN116" s="136"/>
      <c r="AJO116" s="136"/>
      <c r="AJP116" s="136"/>
      <c r="AJQ116" s="136"/>
      <c r="AJR116" s="136"/>
      <c r="AJS116" s="136"/>
      <c r="AJT116" s="136"/>
      <c r="AJU116" s="136"/>
      <c r="AJV116" s="136"/>
      <c r="AJW116" s="136"/>
      <c r="AJX116" s="136"/>
      <c r="AJY116" s="136"/>
      <c r="AJZ116" s="136"/>
      <c r="AKA116" s="136"/>
      <c r="AKB116" s="136"/>
      <c r="AKC116" s="136"/>
      <c r="AKD116" s="136"/>
      <c r="AKE116" s="136"/>
      <c r="AKF116" s="136"/>
      <c r="AKG116" s="136"/>
      <c r="AKH116" s="136"/>
      <c r="AKI116" s="136"/>
      <c r="AKJ116" s="136"/>
      <c r="AKK116" s="136"/>
      <c r="AKL116" s="136"/>
      <c r="AKM116" s="136"/>
      <c r="AKN116" s="136"/>
      <c r="AKO116" s="136"/>
      <c r="AKP116" s="136"/>
      <c r="AKQ116" s="136"/>
      <c r="AKR116" s="136"/>
      <c r="AKS116" s="136"/>
      <c r="AKT116" s="136"/>
      <c r="AKU116" s="136"/>
      <c r="AKV116" s="136"/>
      <c r="AKW116" s="136"/>
      <c r="AKX116" s="136"/>
      <c r="AKY116" s="136"/>
      <c r="AKZ116" s="136"/>
      <c r="ALA116" s="136"/>
      <c r="ALB116" s="136"/>
      <c r="ALC116" s="136"/>
      <c r="ALD116" s="136"/>
      <c r="ALE116" s="136"/>
      <c r="ALF116" s="136"/>
      <c r="ALG116" s="136"/>
      <c r="ALH116" s="136"/>
      <c r="ALI116" s="136"/>
      <c r="ALJ116" s="136"/>
      <c r="ALK116" s="136"/>
      <c r="ALL116" s="136"/>
      <c r="ALM116" s="136"/>
      <c r="ALN116" s="136"/>
      <c r="ALO116" s="136"/>
      <c r="ALP116" s="136"/>
      <c r="ALQ116" s="136"/>
      <c r="ALR116" s="136"/>
      <c r="ALS116" s="136"/>
      <c r="ALT116" s="136"/>
      <c r="ALU116" s="136"/>
      <c r="ALV116" s="136"/>
      <c r="ALW116" s="136"/>
      <c r="ALX116" s="136"/>
      <c r="ALY116" s="136"/>
      <c r="ALZ116" s="136"/>
      <c r="AMA116" s="136"/>
      <c r="AMB116" s="136"/>
      <c r="AMC116" s="136"/>
      <c r="AMD116" s="136"/>
      <c r="AME116" s="136"/>
      <c r="AMF116" s="136"/>
      <c r="AMG116" s="136"/>
      <c r="AMH116" s="136"/>
      <c r="AMI116" s="136"/>
      <c r="AMJ116" s="136"/>
      <c r="AMK116" s="136"/>
      <c r="AML116" s="136"/>
      <c r="AMM116" s="136"/>
      <c r="AMN116" s="136"/>
      <c r="AMO116" s="136"/>
      <c r="AMP116" s="136"/>
      <c r="AMQ116" s="136"/>
      <c r="AMR116" s="136"/>
      <c r="AMS116" s="136"/>
      <c r="AMT116" s="136"/>
      <c r="AMU116" s="136"/>
      <c r="AMV116" s="136"/>
      <c r="AMW116" s="136"/>
      <c r="AMX116" s="136"/>
      <c r="AMY116" s="136"/>
      <c r="AMZ116" s="136"/>
      <c r="ANA116" s="136"/>
      <c r="ANB116" s="136"/>
      <c r="ANC116" s="136"/>
      <c r="AND116" s="136"/>
      <c r="ANE116" s="136"/>
      <c r="ANF116" s="136"/>
      <c r="ANG116" s="136"/>
      <c r="ANH116" s="136"/>
      <c r="ANI116" s="136"/>
      <c r="ANJ116" s="136"/>
      <c r="ANK116" s="136"/>
      <c r="ANL116" s="136"/>
      <c r="ANM116" s="136"/>
      <c r="ANN116" s="136"/>
      <c r="ANO116" s="136"/>
      <c r="ANP116" s="136"/>
      <c r="ANQ116" s="136"/>
      <c r="ANR116" s="136"/>
      <c r="ANS116" s="136"/>
      <c r="ANT116" s="136"/>
      <c r="ANU116" s="136"/>
      <c r="ANV116" s="136"/>
      <c r="ANW116" s="136"/>
      <c r="ANX116" s="136"/>
      <c r="ANY116" s="136"/>
      <c r="ANZ116" s="136"/>
      <c r="AOA116" s="136"/>
      <c r="AOB116" s="136"/>
      <c r="AOC116" s="136"/>
      <c r="AOD116" s="136"/>
      <c r="AOE116" s="136"/>
      <c r="AOF116" s="136"/>
      <c r="AOG116" s="136"/>
      <c r="AOH116" s="136"/>
      <c r="AOI116" s="136"/>
      <c r="AOJ116" s="136"/>
      <c r="AOK116" s="136"/>
      <c r="AOL116" s="136"/>
      <c r="AOM116" s="136"/>
      <c r="AON116" s="136"/>
      <c r="AOO116" s="136"/>
      <c r="AOP116" s="136"/>
      <c r="AOQ116" s="136"/>
      <c r="AOR116" s="136"/>
      <c r="AOS116" s="136"/>
      <c r="AOT116" s="136"/>
      <c r="AOU116" s="136"/>
      <c r="AOV116" s="136"/>
      <c r="AOW116" s="136"/>
      <c r="AOX116" s="136"/>
      <c r="AOY116" s="136"/>
      <c r="AOZ116" s="136"/>
      <c r="APA116" s="136"/>
      <c r="APB116" s="136"/>
      <c r="APC116" s="136"/>
      <c r="APD116" s="136"/>
      <c r="APE116" s="136"/>
      <c r="APF116" s="136"/>
      <c r="APG116" s="136"/>
      <c r="APH116" s="136"/>
      <c r="API116" s="136"/>
      <c r="APJ116" s="136"/>
      <c r="APK116" s="136"/>
      <c r="APL116" s="136"/>
      <c r="APM116" s="136"/>
      <c r="APN116" s="136"/>
      <c r="APO116" s="136"/>
      <c r="APP116" s="136"/>
      <c r="APQ116" s="136"/>
      <c r="APR116" s="136"/>
      <c r="APS116" s="136"/>
      <c r="APT116" s="136"/>
      <c r="APU116" s="136"/>
      <c r="APV116" s="136"/>
      <c r="APW116" s="136"/>
      <c r="APX116" s="136"/>
      <c r="APY116" s="136"/>
      <c r="APZ116" s="136"/>
      <c r="AQA116" s="136"/>
      <c r="AQB116" s="136"/>
      <c r="AQC116" s="136"/>
      <c r="AQD116" s="136"/>
      <c r="AQE116" s="136"/>
      <c r="AQF116" s="136"/>
      <c r="AQG116" s="136"/>
      <c r="AQH116" s="136"/>
      <c r="AQI116" s="136"/>
      <c r="AQJ116" s="136"/>
      <c r="AQK116" s="136"/>
      <c r="AQL116" s="136"/>
      <c r="AQM116" s="136"/>
      <c r="AQN116" s="136"/>
      <c r="AQO116" s="136"/>
      <c r="AQP116" s="136"/>
      <c r="AQQ116" s="136"/>
      <c r="AQR116" s="136"/>
      <c r="AQS116" s="136"/>
      <c r="AQT116" s="136"/>
      <c r="AQU116" s="136"/>
      <c r="AQV116" s="136"/>
      <c r="AQW116" s="136"/>
      <c r="AQX116" s="136"/>
      <c r="AQY116" s="136"/>
      <c r="AQZ116" s="136"/>
      <c r="ARA116" s="136"/>
      <c r="ARB116" s="136"/>
      <c r="ARC116" s="136"/>
      <c r="ARD116" s="136"/>
      <c r="ARE116" s="136"/>
      <c r="ARF116" s="136"/>
      <c r="ARG116" s="136"/>
      <c r="ARH116" s="136"/>
      <c r="ARI116" s="136"/>
      <c r="ARJ116" s="136"/>
      <c r="ARK116" s="136"/>
      <c r="ARL116" s="136"/>
      <c r="ARM116" s="136"/>
      <c r="ARN116" s="136"/>
      <c r="ARO116" s="136"/>
      <c r="ARP116" s="136"/>
      <c r="ARQ116" s="136"/>
      <c r="ARR116" s="136"/>
      <c r="ARS116" s="136"/>
      <c r="ART116" s="136"/>
      <c r="ARU116" s="136"/>
      <c r="ARV116" s="136"/>
      <c r="ARW116" s="136"/>
      <c r="ARX116" s="136"/>
      <c r="ARY116" s="136"/>
      <c r="ARZ116" s="136"/>
      <c r="ASA116" s="136"/>
      <c r="ASB116" s="136"/>
      <c r="ASC116" s="136"/>
      <c r="ASD116" s="136"/>
      <c r="ASE116" s="136"/>
      <c r="ASF116" s="136"/>
      <c r="ASG116" s="136"/>
      <c r="ASH116" s="136"/>
      <c r="ASI116" s="136"/>
      <c r="ASJ116" s="136"/>
      <c r="ASK116" s="136"/>
      <c r="ASL116" s="136"/>
      <c r="ASM116" s="136"/>
      <c r="ASN116" s="136"/>
      <c r="ASO116" s="136"/>
      <c r="ASP116" s="136"/>
      <c r="ASQ116" s="136"/>
      <c r="ASR116" s="136"/>
      <c r="ASS116" s="136"/>
      <c r="AST116" s="136"/>
      <c r="ASU116" s="136"/>
      <c r="ASV116" s="136"/>
      <c r="ASW116" s="136"/>
      <c r="ASX116" s="136"/>
      <c r="ASY116" s="136"/>
      <c r="ASZ116" s="136"/>
      <c r="ATA116" s="136"/>
      <c r="ATB116" s="136"/>
      <c r="ATC116" s="136"/>
      <c r="ATD116" s="136"/>
      <c r="ATE116" s="136"/>
      <c r="ATF116" s="136"/>
      <c r="ATG116" s="136"/>
      <c r="ATH116" s="136"/>
      <c r="ATI116" s="136"/>
      <c r="ATJ116" s="136"/>
      <c r="ATK116" s="136"/>
      <c r="ATL116" s="136"/>
      <c r="ATM116" s="136"/>
      <c r="ATN116" s="136"/>
      <c r="ATO116" s="136"/>
      <c r="ATP116" s="136"/>
      <c r="ATQ116" s="136"/>
      <c r="ATR116" s="136"/>
      <c r="ATS116" s="136"/>
      <c r="ATT116" s="136"/>
      <c r="ATU116" s="136"/>
      <c r="ATV116" s="136"/>
      <c r="ATW116" s="136"/>
      <c r="ATX116" s="136"/>
      <c r="ATY116" s="136"/>
      <c r="ATZ116" s="136"/>
      <c r="AUA116" s="136"/>
      <c r="AUB116" s="136"/>
      <c r="AUC116" s="136"/>
      <c r="AUD116" s="136"/>
      <c r="AUE116" s="136"/>
      <c r="AUF116" s="136"/>
      <c r="AUG116" s="136"/>
      <c r="AUH116" s="136"/>
      <c r="AUI116" s="136"/>
      <c r="AUJ116" s="136"/>
      <c r="AUK116" s="136"/>
      <c r="AUL116" s="136"/>
      <c r="AUM116" s="136"/>
      <c r="AUN116" s="136"/>
      <c r="AUO116" s="136"/>
      <c r="AUP116" s="136"/>
      <c r="AUQ116" s="136"/>
      <c r="AUR116" s="136"/>
      <c r="AUS116" s="136"/>
      <c r="AUT116" s="136"/>
      <c r="AUU116" s="136"/>
      <c r="AUV116" s="136"/>
      <c r="AUW116" s="136"/>
      <c r="AUX116" s="136"/>
      <c r="AUY116" s="136"/>
      <c r="AUZ116" s="136"/>
      <c r="AVA116" s="136"/>
      <c r="AVB116" s="136"/>
      <c r="AVC116" s="136"/>
      <c r="AVD116" s="136"/>
      <c r="AVE116" s="136"/>
      <c r="AVF116" s="136"/>
      <c r="AVG116" s="136"/>
      <c r="AVH116" s="136"/>
      <c r="AVI116" s="136"/>
      <c r="AVJ116" s="136"/>
      <c r="AVK116" s="136"/>
      <c r="AVL116" s="136"/>
      <c r="AVM116" s="136"/>
      <c r="AVN116" s="136"/>
      <c r="AVO116" s="136"/>
      <c r="AVP116" s="136"/>
      <c r="AVQ116" s="136"/>
      <c r="AVR116" s="136"/>
      <c r="AVS116" s="136"/>
      <c r="AVT116" s="136"/>
      <c r="AVU116" s="136"/>
      <c r="AVV116" s="136"/>
      <c r="AVW116" s="136"/>
      <c r="AVX116" s="136"/>
      <c r="AVY116" s="136"/>
      <c r="AVZ116" s="136"/>
      <c r="AWA116" s="136"/>
      <c r="AWB116" s="136"/>
      <c r="AWC116" s="136"/>
      <c r="AWD116" s="136"/>
      <c r="AWE116" s="136"/>
      <c r="AWF116" s="136"/>
      <c r="AWG116" s="136"/>
      <c r="AWH116" s="136"/>
      <c r="AWI116" s="136"/>
      <c r="AWJ116" s="136"/>
      <c r="AWK116" s="136"/>
      <c r="AWL116" s="136"/>
      <c r="AWM116" s="136"/>
      <c r="AWN116" s="136"/>
      <c r="AWO116" s="136"/>
      <c r="AWP116" s="136"/>
      <c r="AWQ116" s="136"/>
      <c r="AWR116" s="136"/>
      <c r="AWS116" s="136"/>
      <c r="AWT116" s="136"/>
      <c r="AWU116" s="136"/>
      <c r="AWV116" s="136"/>
      <c r="AWW116" s="136"/>
      <c r="AWX116" s="136"/>
      <c r="AWY116" s="136"/>
      <c r="AWZ116" s="136"/>
      <c r="AXA116" s="136"/>
      <c r="AXB116" s="136"/>
      <c r="AXC116" s="136"/>
      <c r="AXD116" s="136"/>
      <c r="AXE116" s="136"/>
      <c r="AXF116" s="136"/>
      <c r="AXG116" s="136"/>
      <c r="AXH116" s="136"/>
      <c r="AXI116" s="136"/>
      <c r="AXJ116" s="136"/>
      <c r="AXK116" s="136"/>
      <c r="AXL116" s="136"/>
      <c r="AXM116" s="136"/>
      <c r="AXN116" s="136"/>
      <c r="AXO116" s="136"/>
      <c r="AXP116" s="136"/>
      <c r="AXQ116" s="136"/>
      <c r="AXR116" s="136"/>
      <c r="AXS116" s="136"/>
      <c r="AXT116" s="136"/>
      <c r="AXU116" s="136"/>
      <c r="AXV116" s="136"/>
      <c r="AXW116" s="136"/>
      <c r="AXX116" s="136"/>
      <c r="AXY116" s="136"/>
      <c r="AXZ116" s="136"/>
      <c r="AYA116" s="136"/>
      <c r="AYB116" s="136"/>
      <c r="AYC116" s="136"/>
      <c r="AYD116" s="136"/>
      <c r="AYE116" s="136"/>
      <c r="AYF116" s="136"/>
      <c r="AYG116" s="136"/>
      <c r="AYH116" s="136"/>
      <c r="AYI116" s="136"/>
      <c r="AYJ116" s="136"/>
      <c r="AYK116" s="136"/>
      <c r="AYL116" s="136"/>
      <c r="AYM116" s="136"/>
      <c r="AYN116" s="136"/>
      <c r="AYO116" s="136"/>
      <c r="AYP116" s="136"/>
      <c r="AYQ116" s="136"/>
      <c r="AYR116" s="136"/>
      <c r="AYS116" s="136"/>
      <c r="AYT116" s="136"/>
      <c r="AYU116" s="136"/>
      <c r="AYV116" s="136"/>
      <c r="AYW116" s="136"/>
      <c r="AYX116" s="136"/>
      <c r="AYY116" s="136"/>
      <c r="AYZ116" s="136"/>
      <c r="AZA116" s="136"/>
      <c r="AZB116" s="136"/>
      <c r="AZC116" s="136"/>
      <c r="AZD116" s="136"/>
      <c r="AZE116" s="136"/>
      <c r="AZF116" s="136"/>
      <c r="AZG116" s="136"/>
      <c r="AZH116" s="136"/>
      <c r="AZI116" s="136"/>
      <c r="AZJ116" s="136"/>
      <c r="AZK116" s="136"/>
      <c r="AZL116" s="136"/>
      <c r="AZM116" s="136"/>
      <c r="AZN116" s="136"/>
      <c r="AZO116" s="136"/>
      <c r="AZP116" s="136"/>
      <c r="AZQ116" s="136"/>
      <c r="AZR116" s="136"/>
      <c r="AZS116" s="136"/>
      <c r="AZT116" s="136"/>
      <c r="AZU116" s="136"/>
      <c r="AZV116" s="136"/>
      <c r="AZW116" s="136"/>
      <c r="AZX116" s="136"/>
      <c r="AZY116" s="136"/>
      <c r="AZZ116" s="136"/>
      <c r="BAA116" s="136"/>
      <c r="BAB116" s="136"/>
      <c r="BAC116" s="136"/>
      <c r="BAD116" s="136"/>
      <c r="BAE116" s="136"/>
      <c r="BAF116" s="136"/>
      <c r="BAG116" s="136"/>
      <c r="BAH116" s="136"/>
      <c r="BAI116" s="136"/>
      <c r="BAJ116" s="136"/>
      <c r="BAK116" s="136"/>
      <c r="BAL116" s="136"/>
      <c r="BAM116" s="136"/>
      <c r="BAN116" s="136"/>
      <c r="BAO116" s="136"/>
      <c r="BAP116" s="136"/>
      <c r="BAQ116" s="136"/>
      <c r="BAR116" s="136"/>
      <c r="BAS116" s="136"/>
      <c r="BAT116" s="136"/>
      <c r="BAU116" s="136"/>
      <c r="BAV116" s="136"/>
      <c r="BAW116" s="136"/>
      <c r="BAX116" s="136"/>
      <c r="BAY116" s="136"/>
      <c r="BAZ116" s="136"/>
      <c r="BBA116" s="136"/>
      <c r="BBB116" s="136"/>
      <c r="BBC116" s="136"/>
      <c r="BBD116" s="136"/>
      <c r="BBE116" s="136"/>
      <c r="BBF116" s="136"/>
      <c r="BBG116" s="136"/>
      <c r="BBH116" s="136"/>
      <c r="BBI116" s="136"/>
      <c r="BBJ116" s="136"/>
      <c r="BBK116" s="136"/>
      <c r="BBL116" s="136"/>
      <c r="BBM116" s="136"/>
      <c r="BBN116" s="136"/>
      <c r="BBO116" s="136"/>
      <c r="BBP116" s="136"/>
      <c r="BBQ116" s="136"/>
      <c r="BBR116" s="136"/>
      <c r="BBS116" s="136"/>
      <c r="BBT116" s="136"/>
      <c r="BBU116" s="136"/>
      <c r="BBV116" s="136"/>
      <c r="BBW116" s="136"/>
      <c r="BBX116" s="136"/>
      <c r="BBY116" s="136"/>
      <c r="BBZ116" s="136"/>
      <c r="BCA116" s="136"/>
      <c r="BCB116" s="136"/>
      <c r="BCC116" s="136"/>
      <c r="BCD116" s="136"/>
      <c r="BCE116" s="136"/>
      <c r="BCF116" s="136"/>
      <c r="BCG116" s="136"/>
      <c r="BCH116" s="136"/>
      <c r="BCI116" s="136"/>
      <c r="BCJ116" s="136"/>
      <c r="BCK116" s="136"/>
      <c r="BCL116" s="136"/>
      <c r="BCM116" s="136"/>
      <c r="BCN116" s="136"/>
      <c r="BCO116" s="136"/>
      <c r="BCP116" s="136"/>
      <c r="BCQ116" s="136"/>
      <c r="BCR116" s="136"/>
      <c r="BCS116" s="136"/>
      <c r="BCT116" s="136"/>
      <c r="BCU116" s="136"/>
      <c r="BCV116" s="136"/>
      <c r="BCW116" s="136"/>
      <c r="BCX116" s="136"/>
      <c r="BCY116" s="136"/>
      <c r="BCZ116" s="136"/>
      <c r="BDA116" s="136"/>
      <c r="BDB116" s="136"/>
      <c r="BDC116" s="136"/>
      <c r="BDD116" s="136"/>
      <c r="BDE116" s="136"/>
      <c r="BDF116" s="136"/>
      <c r="BDG116" s="136"/>
      <c r="BDH116" s="136"/>
      <c r="BDI116" s="136"/>
      <c r="BDJ116" s="136"/>
      <c r="BDK116" s="136"/>
      <c r="BDL116" s="136"/>
      <c r="BDM116" s="136"/>
      <c r="BDN116" s="136"/>
      <c r="BDO116" s="136"/>
      <c r="BDP116" s="136"/>
      <c r="BDQ116" s="136"/>
      <c r="BDR116" s="136"/>
      <c r="BDS116" s="136"/>
      <c r="BDT116" s="136"/>
      <c r="BDU116" s="136"/>
      <c r="BDV116" s="136"/>
      <c r="BDW116" s="136"/>
      <c r="BDX116" s="136"/>
      <c r="BDY116" s="136"/>
      <c r="BDZ116" s="136"/>
      <c r="BEA116" s="136"/>
      <c r="BEB116" s="136"/>
      <c r="BEC116" s="136"/>
      <c r="BED116" s="136"/>
      <c r="BEE116" s="136"/>
      <c r="BEF116" s="136"/>
      <c r="BEG116" s="136"/>
      <c r="BEH116" s="136"/>
      <c r="BEI116" s="136"/>
      <c r="BEJ116" s="136"/>
      <c r="BEK116" s="136"/>
      <c r="BEL116" s="136"/>
      <c r="BEM116" s="136"/>
      <c r="BEN116" s="136"/>
      <c r="BEO116" s="136"/>
      <c r="BEP116" s="136"/>
      <c r="BEQ116" s="136"/>
      <c r="BER116" s="136"/>
      <c r="BES116" s="136"/>
      <c r="BET116" s="136"/>
      <c r="BEU116" s="136"/>
      <c r="BEV116" s="136"/>
      <c r="BEW116" s="136"/>
      <c r="BEX116" s="136"/>
      <c r="BEY116" s="136"/>
      <c r="BEZ116" s="136"/>
      <c r="BFA116" s="136"/>
      <c r="BFB116" s="136"/>
      <c r="BFC116" s="136"/>
      <c r="BFD116" s="136"/>
      <c r="BFE116" s="136"/>
      <c r="BFF116" s="136"/>
      <c r="BFG116" s="136"/>
      <c r="BFH116" s="136"/>
      <c r="BFI116" s="136"/>
      <c r="BFJ116" s="136"/>
      <c r="BFK116" s="136"/>
      <c r="BFL116" s="136"/>
      <c r="BFM116" s="136"/>
      <c r="BFN116" s="136"/>
      <c r="BFO116" s="136"/>
      <c r="BFP116" s="136"/>
      <c r="BFQ116" s="136"/>
      <c r="BFR116" s="136"/>
      <c r="BFS116" s="136"/>
      <c r="BFT116" s="136"/>
      <c r="BFU116" s="136"/>
      <c r="BFV116" s="136"/>
      <c r="BFW116" s="136"/>
      <c r="BFX116" s="136"/>
      <c r="BFY116" s="136"/>
      <c r="BFZ116" s="136"/>
      <c r="BGA116" s="136"/>
      <c r="BGB116" s="136"/>
      <c r="BGC116" s="136"/>
      <c r="BGD116" s="136"/>
      <c r="BGE116" s="136"/>
      <c r="BGF116" s="136"/>
      <c r="BGG116" s="136"/>
      <c r="BGH116" s="136"/>
      <c r="BGI116" s="136"/>
      <c r="BGJ116" s="136"/>
      <c r="BGK116" s="136"/>
      <c r="BGL116" s="136"/>
      <c r="BGM116" s="136"/>
      <c r="BGN116" s="136"/>
      <c r="BGO116" s="136"/>
      <c r="BGP116" s="136"/>
      <c r="BGQ116" s="136"/>
      <c r="BGR116" s="136"/>
      <c r="BGS116" s="136"/>
      <c r="BGT116" s="136"/>
      <c r="BGU116" s="136"/>
      <c r="BGV116" s="136"/>
      <c r="BGW116" s="136"/>
      <c r="BGX116" s="136"/>
      <c r="BGY116" s="136"/>
      <c r="BGZ116" s="136"/>
      <c r="BHA116" s="136"/>
      <c r="BHB116" s="136"/>
      <c r="BHC116" s="136"/>
      <c r="BHD116" s="136"/>
      <c r="BHE116" s="136"/>
      <c r="BHF116" s="136"/>
      <c r="BHG116" s="136"/>
      <c r="BHH116" s="136"/>
      <c r="BHI116" s="136"/>
      <c r="BHJ116" s="136"/>
      <c r="BHK116" s="136"/>
      <c r="BHL116" s="136"/>
      <c r="BHM116" s="136"/>
      <c r="BHN116" s="136"/>
      <c r="BHO116" s="136"/>
      <c r="BHP116" s="136"/>
      <c r="BHQ116" s="136"/>
      <c r="BHR116" s="136"/>
      <c r="BHS116" s="136"/>
      <c r="BHT116" s="136"/>
      <c r="BHU116" s="136"/>
      <c r="BHV116" s="136"/>
      <c r="BHW116" s="136"/>
      <c r="BHX116" s="136"/>
      <c r="BHY116" s="136"/>
      <c r="BHZ116" s="136"/>
      <c r="BIA116" s="136"/>
      <c r="BIB116" s="136"/>
      <c r="BIC116" s="136"/>
      <c r="BID116" s="136"/>
      <c r="BIE116" s="136"/>
      <c r="BIF116" s="136"/>
      <c r="BIG116" s="136"/>
      <c r="BIH116" s="136"/>
      <c r="BII116" s="136"/>
      <c r="BIJ116" s="136"/>
      <c r="BIK116" s="136"/>
      <c r="BIL116" s="136"/>
      <c r="BIM116" s="136"/>
      <c r="BIN116" s="136"/>
      <c r="BIO116" s="136"/>
      <c r="BIP116" s="136"/>
      <c r="BIQ116" s="136"/>
      <c r="BIR116" s="136"/>
      <c r="BIS116" s="136"/>
      <c r="BIT116" s="136"/>
      <c r="BIU116" s="136"/>
      <c r="BIV116" s="136"/>
      <c r="BIW116" s="136"/>
      <c r="BIX116" s="136"/>
      <c r="BIY116" s="136"/>
      <c r="BIZ116" s="136"/>
      <c r="BJA116" s="136"/>
      <c r="BJB116" s="136"/>
      <c r="BJC116" s="136"/>
      <c r="BJD116" s="136"/>
      <c r="BJE116" s="136"/>
      <c r="BJF116" s="136"/>
      <c r="BJG116" s="136"/>
      <c r="BJH116" s="136"/>
      <c r="BJI116" s="136"/>
      <c r="BJJ116" s="136"/>
      <c r="BJK116" s="136"/>
      <c r="BJL116" s="136"/>
      <c r="BJM116" s="136"/>
      <c r="BJN116" s="136"/>
      <c r="BJO116" s="136"/>
      <c r="BJP116" s="136"/>
      <c r="BJQ116" s="136"/>
      <c r="BJR116" s="136"/>
      <c r="BJS116" s="136"/>
      <c r="BJT116" s="136"/>
      <c r="BJU116" s="136"/>
      <c r="BJV116" s="136"/>
      <c r="BJW116" s="136"/>
      <c r="BJX116" s="136"/>
      <c r="BJY116" s="136"/>
      <c r="BJZ116" s="136"/>
      <c r="BKA116" s="136"/>
      <c r="BKB116" s="136"/>
      <c r="BKC116" s="136"/>
      <c r="BKD116" s="136"/>
      <c r="BKE116" s="136"/>
      <c r="BKF116" s="136"/>
      <c r="BKG116" s="136"/>
      <c r="BKH116" s="136"/>
      <c r="BKI116" s="136"/>
      <c r="BKJ116" s="136"/>
      <c r="BKK116" s="136"/>
      <c r="BKL116" s="136"/>
      <c r="BKM116" s="136"/>
      <c r="BKN116" s="136"/>
      <c r="BKO116" s="136"/>
      <c r="BKP116" s="136"/>
      <c r="BKQ116" s="136"/>
      <c r="BKR116" s="136"/>
      <c r="BKS116" s="136"/>
      <c r="BKT116" s="136"/>
      <c r="BKU116" s="136"/>
      <c r="BKV116" s="136"/>
      <c r="BKW116" s="136"/>
      <c r="BKX116" s="136"/>
      <c r="BKY116" s="136"/>
      <c r="BKZ116" s="136"/>
      <c r="BLA116" s="136"/>
      <c r="BLB116" s="136"/>
      <c r="BLC116" s="136"/>
      <c r="BLD116" s="136"/>
      <c r="BLE116" s="136"/>
      <c r="BLF116" s="136"/>
      <c r="BLG116" s="136"/>
      <c r="BLH116" s="136"/>
      <c r="BLI116" s="136"/>
      <c r="BLJ116" s="136"/>
      <c r="BLK116" s="136"/>
      <c r="BLL116" s="136"/>
      <c r="BLM116" s="136"/>
      <c r="BLN116" s="136"/>
      <c r="BLO116" s="136"/>
      <c r="BLP116" s="136"/>
      <c r="BLQ116" s="136"/>
      <c r="BLR116" s="136"/>
      <c r="BLS116" s="136"/>
      <c r="BLT116" s="136"/>
      <c r="BLU116" s="136"/>
      <c r="BLV116" s="136"/>
      <c r="BLW116" s="136"/>
      <c r="BLX116" s="136"/>
      <c r="BLY116" s="136"/>
      <c r="BLZ116" s="136"/>
      <c r="BMA116" s="136"/>
      <c r="BMB116" s="136"/>
      <c r="BMC116" s="136"/>
      <c r="BMD116" s="136"/>
      <c r="BME116" s="136"/>
      <c r="BMF116" s="136"/>
      <c r="BMG116" s="136"/>
      <c r="BMH116" s="136"/>
      <c r="BMI116" s="136"/>
      <c r="BMJ116" s="136"/>
      <c r="BMK116" s="136"/>
      <c r="BML116" s="136"/>
      <c r="BMM116" s="136"/>
      <c r="BMN116" s="136"/>
      <c r="BMO116" s="136"/>
      <c r="BMP116" s="136"/>
      <c r="BMQ116" s="136"/>
      <c r="BMR116" s="136"/>
      <c r="BMS116" s="136"/>
      <c r="BMT116" s="136"/>
      <c r="BMU116" s="136"/>
      <c r="BMV116" s="136"/>
      <c r="BMW116" s="136"/>
      <c r="BMX116" s="136"/>
      <c r="BMY116" s="136"/>
      <c r="BMZ116" s="136"/>
      <c r="BNA116" s="136"/>
      <c r="BNB116" s="136"/>
      <c r="BNC116" s="136"/>
      <c r="BND116" s="136"/>
      <c r="BNE116" s="136"/>
      <c r="BNF116" s="136"/>
      <c r="BNG116" s="136"/>
      <c r="BNH116" s="136"/>
      <c r="BNI116" s="136"/>
      <c r="BNJ116" s="136"/>
      <c r="BNK116" s="136"/>
      <c r="BNL116" s="136"/>
      <c r="BNM116" s="136"/>
      <c r="BNN116" s="136"/>
      <c r="BNO116" s="136"/>
      <c r="BNP116" s="136"/>
      <c r="BNQ116" s="136"/>
      <c r="BNR116" s="136"/>
      <c r="BNS116" s="136"/>
      <c r="BNT116" s="136"/>
      <c r="BNU116" s="136"/>
      <c r="BNV116" s="136"/>
      <c r="BNW116" s="136"/>
      <c r="BNX116" s="136"/>
      <c r="BNY116" s="136"/>
      <c r="BNZ116" s="136"/>
      <c r="BOA116" s="136"/>
      <c r="BOB116" s="136"/>
      <c r="BOC116" s="136"/>
      <c r="BOD116" s="136"/>
      <c r="BOE116" s="136"/>
      <c r="BOF116" s="136"/>
      <c r="BOG116" s="136"/>
      <c r="BOH116" s="136"/>
      <c r="BOI116" s="136"/>
      <c r="BOJ116" s="136"/>
      <c r="BOK116" s="136"/>
      <c r="BOL116" s="136"/>
      <c r="BOM116" s="136"/>
      <c r="BON116" s="136"/>
      <c r="BOO116" s="136"/>
      <c r="BOP116" s="136"/>
      <c r="BOQ116" s="136"/>
      <c r="BOR116" s="136"/>
      <c r="BOS116" s="136"/>
      <c r="BOT116" s="136"/>
      <c r="BOU116" s="136"/>
      <c r="BOV116" s="136"/>
      <c r="BOW116" s="136"/>
      <c r="BOX116" s="136"/>
      <c r="BOY116" s="136"/>
      <c r="BOZ116" s="136"/>
      <c r="BPA116" s="136"/>
      <c r="BPB116" s="136"/>
      <c r="BPC116" s="136"/>
      <c r="BPD116" s="136"/>
      <c r="BPE116" s="136"/>
      <c r="BPF116" s="136"/>
      <c r="BPG116" s="136"/>
      <c r="BPH116" s="136"/>
      <c r="BPI116" s="136"/>
      <c r="BPJ116" s="136"/>
      <c r="BPK116" s="136"/>
      <c r="BPL116" s="136"/>
      <c r="BPM116" s="136"/>
      <c r="BPN116" s="136"/>
      <c r="BPO116" s="136"/>
      <c r="BPP116" s="136"/>
      <c r="BPQ116" s="136"/>
      <c r="BPR116" s="136"/>
      <c r="BPS116" s="136"/>
      <c r="BPT116" s="136"/>
      <c r="BPU116" s="136"/>
      <c r="BPV116" s="136"/>
      <c r="BPW116" s="136"/>
      <c r="BPX116" s="136"/>
      <c r="BPY116" s="136"/>
      <c r="BPZ116" s="136"/>
      <c r="BQA116" s="136"/>
      <c r="BQB116" s="136"/>
      <c r="BQC116" s="136"/>
      <c r="BQD116" s="136"/>
      <c r="BQE116" s="136"/>
      <c r="BQF116" s="136"/>
      <c r="BQG116" s="136"/>
      <c r="BQH116" s="136"/>
      <c r="BQI116" s="136"/>
      <c r="BQJ116" s="136"/>
      <c r="BQK116" s="136"/>
      <c r="BQL116" s="136"/>
      <c r="BQM116" s="136"/>
      <c r="BQN116" s="136"/>
      <c r="BQO116" s="136"/>
      <c r="BQP116" s="136"/>
      <c r="BQQ116" s="136"/>
      <c r="BQR116" s="136"/>
      <c r="BQS116" s="136"/>
      <c r="BQT116" s="136"/>
      <c r="BQU116" s="136"/>
      <c r="BQV116" s="136"/>
      <c r="BQW116" s="136"/>
      <c r="BQX116" s="136"/>
      <c r="BQY116" s="136"/>
      <c r="BQZ116" s="136"/>
      <c r="BRA116" s="136"/>
      <c r="BRB116" s="136"/>
      <c r="BRC116" s="136"/>
      <c r="BRD116" s="136"/>
      <c r="BRE116" s="136"/>
      <c r="BRF116" s="136"/>
      <c r="BRG116" s="136"/>
      <c r="BRH116" s="136"/>
      <c r="BRI116" s="136"/>
      <c r="BRJ116" s="136"/>
      <c r="BRK116" s="136"/>
      <c r="BRL116" s="136"/>
      <c r="BRM116" s="136"/>
      <c r="BRN116" s="136"/>
      <c r="BRO116" s="136"/>
      <c r="BRP116" s="136"/>
      <c r="BRQ116" s="136"/>
      <c r="BRR116" s="136"/>
      <c r="BRS116" s="136"/>
      <c r="BRT116" s="136"/>
      <c r="BRU116" s="136"/>
      <c r="BRV116" s="136"/>
      <c r="BRW116" s="136"/>
      <c r="BRX116" s="136"/>
      <c r="BRY116" s="136"/>
      <c r="BRZ116" s="136"/>
      <c r="BSA116" s="136"/>
      <c r="BSB116" s="136"/>
      <c r="BSC116" s="136"/>
      <c r="BSD116" s="136"/>
      <c r="BSE116" s="136"/>
      <c r="BSF116" s="136"/>
      <c r="BSG116" s="136"/>
      <c r="BSH116" s="136"/>
      <c r="BSI116" s="136"/>
      <c r="BSJ116" s="136"/>
      <c r="BSK116" s="136"/>
      <c r="BSL116" s="136"/>
      <c r="BSM116" s="136"/>
      <c r="BSN116" s="136"/>
      <c r="BSO116" s="136"/>
      <c r="BSP116" s="136"/>
      <c r="BSQ116" s="136"/>
      <c r="BSR116" s="136"/>
      <c r="BSS116" s="136"/>
      <c r="BST116" s="136"/>
      <c r="BSU116" s="136"/>
      <c r="BSV116" s="136"/>
      <c r="BSW116" s="136"/>
      <c r="BSX116" s="136"/>
      <c r="BSY116" s="136"/>
      <c r="BSZ116" s="136"/>
      <c r="BTA116" s="136"/>
      <c r="BTB116" s="136"/>
      <c r="BTC116" s="136"/>
      <c r="BTD116" s="136"/>
      <c r="BTE116" s="136"/>
      <c r="BTF116" s="136"/>
      <c r="BTG116" s="136"/>
      <c r="BTH116" s="136"/>
      <c r="BTI116" s="136"/>
      <c r="BTJ116" s="136"/>
      <c r="BTK116" s="136"/>
      <c r="BTL116" s="136"/>
      <c r="BTM116" s="136"/>
      <c r="BTN116" s="136"/>
      <c r="BTO116" s="136"/>
      <c r="BTP116" s="136"/>
      <c r="BTQ116" s="136"/>
      <c r="BTR116" s="136"/>
      <c r="BTS116" s="136"/>
      <c r="BTT116" s="136"/>
      <c r="BTU116" s="136"/>
      <c r="BTV116" s="136"/>
      <c r="BTW116" s="136"/>
      <c r="BTX116" s="136"/>
      <c r="BTY116" s="136"/>
      <c r="BTZ116" s="136"/>
      <c r="BUA116" s="136"/>
      <c r="BUB116" s="136"/>
      <c r="BUC116" s="136"/>
      <c r="BUD116" s="136"/>
      <c r="BUE116" s="136"/>
      <c r="BUF116" s="136"/>
      <c r="BUG116" s="136"/>
      <c r="BUH116" s="136"/>
      <c r="BUI116" s="136"/>
      <c r="BUJ116" s="136"/>
      <c r="BUK116" s="136"/>
      <c r="BUL116" s="136"/>
      <c r="BUM116" s="136"/>
      <c r="BUN116" s="136"/>
      <c r="BUO116" s="136"/>
      <c r="BUP116" s="136"/>
      <c r="BUQ116" s="136"/>
      <c r="BUR116" s="136"/>
      <c r="BUS116" s="136"/>
      <c r="BUT116" s="136"/>
      <c r="BUU116" s="136"/>
      <c r="BUV116" s="136"/>
      <c r="BUW116" s="136"/>
      <c r="BUX116" s="136"/>
      <c r="BUY116" s="136"/>
      <c r="BUZ116" s="136"/>
      <c r="BVA116" s="136"/>
      <c r="BVB116" s="136"/>
      <c r="BVC116" s="136"/>
      <c r="BVD116" s="136"/>
      <c r="BVE116" s="136"/>
      <c r="BVF116" s="136"/>
      <c r="BVG116" s="136"/>
      <c r="BVH116" s="136"/>
      <c r="BVI116" s="136"/>
      <c r="BVJ116" s="136"/>
      <c r="BVK116" s="136"/>
      <c r="BVL116" s="136"/>
      <c r="BVM116" s="136"/>
      <c r="BVN116" s="136"/>
      <c r="BVO116" s="136"/>
      <c r="BVP116" s="136"/>
      <c r="BVQ116" s="136"/>
      <c r="BVR116" s="136"/>
      <c r="BVS116" s="136"/>
      <c r="BVT116" s="136"/>
      <c r="BVU116" s="136"/>
      <c r="BVV116" s="136"/>
      <c r="BVW116" s="136"/>
      <c r="BVX116" s="136"/>
      <c r="BVY116" s="136"/>
      <c r="BVZ116" s="136"/>
      <c r="BWA116" s="136"/>
      <c r="BWB116" s="136"/>
      <c r="BWC116" s="136"/>
      <c r="BWD116" s="136"/>
      <c r="BWE116" s="136"/>
      <c r="BWF116" s="136"/>
      <c r="BWG116" s="136"/>
      <c r="BWH116" s="136"/>
      <c r="BWI116" s="136"/>
      <c r="BWJ116" s="136"/>
      <c r="BWK116" s="136"/>
      <c r="BWL116" s="136"/>
      <c r="BWM116" s="136"/>
      <c r="BWN116" s="136"/>
      <c r="BWO116" s="136"/>
      <c r="BWP116" s="136"/>
      <c r="BWQ116" s="136"/>
      <c r="BWR116" s="136"/>
      <c r="BWS116" s="136"/>
      <c r="BWT116" s="136"/>
      <c r="BWU116" s="136"/>
      <c r="BWV116" s="136"/>
      <c r="BWW116" s="136"/>
      <c r="BWX116" s="136"/>
      <c r="BWY116" s="136"/>
      <c r="BWZ116" s="136"/>
      <c r="BXA116" s="136"/>
      <c r="BXB116" s="136"/>
      <c r="BXC116" s="136"/>
      <c r="BXD116" s="136"/>
      <c r="BXE116" s="136"/>
      <c r="BXF116" s="136"/>
      <c r="BXG116" s="136"/>
      <c r="BXH116" s="136"/>
      <c r="BXI116" s="136"/>
      <c r="BXJ116" s="136"/>
      <c r="BXK116" s="136"/>
      <c r="BXL116" s="136"/>
      <c r="BXM116" s="136"/>
      <c r="BXN116" s="136"/>
      <c r="BXO116" s="136"/>
      <c r="BXP116" s="136"/>
      <c r="BXQ116" s="136"/>
      <c r="BXR116" s="136"/>
      <c r="BXS116" s="136"/>
      <c r="BXT116" s="136"/>
      <c r="BXU116" s="136"/>
      <c r="BXV116" s="136"/>
      <c r="BXW116" s="136"/>
      <c r="BXX116" s="136"/>
      <c r="BXY116" s="136"/>
      <c r="BXZ116" s="136"/>
      <c r="BYA116" s="136"/>
      <c r="BYB116" s="136"/>
      <c r="BYC116" s="136"/>
      <c r="BYD116" s="136"/>
      <c r="BYE116" s="136"/>
      <c r="BYF116" s="136"/>
      <c r="BYG116" s="136"/>
      <c r="BYH116" s="136"/>
      <c r="BYI116" s="136"/>
      <c r="BYJ116" s="136"/>
      <c r="BYK116" s="136"/>
      <c r="BYL116" s="136"/>
      <c r="BYM116" s="136"/>
      <c r="BYN116" s="136"/>
      <c r="BYO116" s="136"/>
      <c r="BYP116" s="136"/>
      <c r="BYQ116" s="136"/>
      <c r="BYR116" s="136"/>
      <c r="BYS116" s="136"/>
      <c r="BYT116" s="136"/>
      <c r="BYU116" s="136"/>
      <c r="BYV116" s="136"/>
      <c r="BYW116" s="136"/>
      <c r="BYX116" s="136"/>
      <c r="BYY116" s="136"/>
      <c r="BYZ116" s="136"/>
      <c r="BZA116" s="136"/>
      <c r="BZB116" s="136"/>
      <c r="BZC116" s="136"/>
      <c r="BZD116" s="136"/>
      <c r="BZE116" s="136"/>
      <c r="BZF116" s="136"/>
      <c r="BZG116" s="136"/>
      <c r="BZH116" s="136"/>
      <c r="BZI116" s="136"/>
      <c r="BZJ116" s="136"/>
      <c r="BZK116" s="136"/>
      <c r="BZL116" s="136"/>
      <c r="BZM116" s="136"/>
      <c r="BZN116" s="136"/>
      <c r="BZO116" s="136"/>
      <c r="BZP116" s="136"/>
      <c r="BZQ116" s="136"/>
      <c r="BZR116" s="136"/>
      <c r="BZS116" s="136"/>
      <c r="BZT116" s="136"/>
      <c r="BZU116" s="136"/>
      <c r="BZV116" s="136"/>
      <c r="BZW116" s="136"/>
      <c r="BZX116" s="136"/>
      <c r="BZY116" s="136"/>
      <c r="BZZ116" s="136"/>
      <c r="CAA116" s="136"/>
      <c r="CAB116" s="136"/>
      <c r="CAC116" s="136"/>
      <c r="CAD116" s="136"/>
      <c r="CAE116" s="136"/>
      <c r="CAF116" s="136"/>
      <c r="CAG116" s="136"/>
      <c r="CAH116" s="136"/>
      <c r="CAI116" s="136"/>
      <c r="CAJ116" s="136"/>
      <c r="CAK116" s="136"/>
      <c r="CAL116" s="136"/>
      <c r="CAM116" s="136"/>
      <c r="CAN116" s="136"/>
      <c r="CAO116" s="136"/>
      <c r="CAP116" s="136"/>
      <c r="CAQ116" s="136"/>
      <c r="CAR116" s="136"/>
      <c r="CAS116" s="136"/>
      <c r="CAT116" s="136"/>
      <c r="CAU116" s="136"/>
      <c r="CAV116" s="136"/>
      <c r="CAW116" s="136"/>
      <c r="CAX116" s="136"/>
      <c r="CAY116" s="136"/>
      <c r="CAZ116" s="136"/>
      <c r="CBA116" s="136"/>
      <c r="CBB116" s="136"/>
      <c r="CBC116" s="136"/>
      <c r="CBD116" s="136"/>
      <c r="CBE116" s="136"/>
      <c r="CBF116" s="136"/>
      <c r="CBG116" s="136"/>
      <c r="CBH116" s="136"/>
      <c r="CBI116" s="136"/>
      <c r="CBJ116" s="136"/>
      <c r="CBK116" s="136"/>
      <c r="CBL116" s="136"/>
    </row>
    <row r="117" spans="1:2092" s="116" customFormat="1" x14ac:dyDescent="0.25">
      <c r="B117" s="29" t="s">
        <v>153</v>
      </c>
      <c r="C117" s="29"/>
      <c r="D117" s="33">
        <v>56650556.649999999</v>
      </c>
      <c r="E117" s="33">
        <v>53063805.450000003</v>
      </c>
      <c r="F117" s="33">
        <v>30807242.34</v>
      </c>
      <c r="G117" s="33">
        <v>379124401.37</v>
      </c>
      <c r="H117" s="33">
        <v>87770703.469999999</v>
      </c>
      <c r="I117" s="33">
        <v>44520169.280000001</v>
      </c>
      <c r="J117" s="33">
        <v>65798099.170000002</v>
      </c>
      <c r="K117" s="33">
        <v>53066720.990000002</v>
      </c>
      <c r="L117" s="33">
        <v>23053412.129999999</v>
      </c>
      <c r="M117" s="33">
        <v>58748121.869999997</v>
      </c>
      <c r="N117" s="33">
        <f>SUM(D117:M117)</f>
        <v>852603232.71999991</v>
      </c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  <c r="AJ117" s="136"/>
      <c r="AK117" s="136"/>
      <c r="AL117" s="136"/>
      <c r="AM117" s="136"/>
      <c r="AN117" s="136"/>
      <c r="AO117" s="136"/>
      <c r="AP117" s="136"/>
      <c r="AQ117" s="136"/>
      <c r="AR117" s="136"/>
      <c r="AS117" s="136"/>
      <c r="AT117" s="136"/>
      <c r="AU117" s="136"/>
      <c r="AV117" s="136"/>
      <c r="AW117" s="136"/>
      <c r="AX117" s="136"/>
      <c r="AY117" s="136"/>
      <c r="AZ117" s="136"/>
      <c r="BA117" s="136"/>
      <c r="BB117" s="136"/>
      <c r="BC117" s="136"/>
      <c r="BD117" s="136"/>
      <c r="BE117" s="136"/>
      <c r="BF117" s="136"/>
      <c r="BG117" s="136"/>
      <c r="BH117" s="136"/>
      <c r="BI117" s="136"/>
      <c r="BJ117" s="136"/>
      <c r="BK117" s="136"/>
      <c r="BL117" s="136"/>
      <c r="BM117" s="136"/>
      <c r="BN117" s="136"/>
      <c r="BO117" s="136"/>
      <c r="BP117" s="136"/>
      <c r="BQ117" s="136"/>
      <c r="BR117" s="136"/>
      <c r="BS117" s="136"/>
      <c r="BT117" s="136"/>
      <c r="BU117" s="136"/>
      <c r="BV117" s="136"/>
      <c r="BW117" s="136"/>
      <c r="BX117" s="136"/>
      <c r="BY117" s="136"/>
      <c r="BZ117" s="136"/>
      <c r="CA117" s="136"/>
      <c r="CB117" s="136"/>
      <c r="CC117" s="136"/>
      <c r="CD117" s="136"/>
      <c r="CE117" s="136"/>
      <c r="CF117" s="136"/>
      <c r="CG117" s="136"/>
      <c r="CH117" s="136"/>
      <c r="CI117" s="136"/>
      <c r="CJ117" s="136"/>
      <c r="CK117" s="136"/>
      <c r="CL117" s="136"/>
      <c r="CM117" s="136"/>
      <c r="CN117" s="136"/>
      <c r="CO117" s="136"/>
      <c r="CP117" s="136"/>
      <c r="CQ117" s="136"/>
      <c r="CR117" s="136"/>
      <c r="CS117" s="136"/>
      <c r="CT117" s="136"/>
      <c r="CU117" s="136"/>
      <c r="CV117" s="136"/>
      <c r="CW117" s="136"/>
      <c r="CX117" s="136"/>
      <c r="CY117" s="136"/>
      <c r="CZ117" s="136"/>
      <c r="DA117" s="136"/>
      <c r="DB117" s="136"/>
      <c r="DC117" s="136"/>
      <c r="DD117" s="136"/>
      <c r="DE117" s="136"/>
      <c r="DF117" s="136"/>
      <c r="DG117" s="136"/>
      <c r="DH117" s="136"/>
      <c r="DI117" s="136"/>
      <c r="DJ117" s="136"/>
      <c r="DK117" s="136"/>
      <c r="DL117" s="136"/>
      <c r="DM117" s="136"/>
      <c r="DN117" s="136"/>
      <c r="DO117" s="136"/>
      <c r="DP117" s="136"/>
      <c r="DQ117" s="136"/>
      <c r="DR117" s="136"/>
      <c r="DS117" s="136"/>
      <c r="DT117" s="136"/>
      <c r="DU117" s="136"/>
      <c r="DV117" s="136"/>
      <c r="DW117" s="136"/>
      <c r="DX117" s="136"/>
      <c r="DY117" s="136"/>
      <c r="DZ117" s="136"/>
      <c r="EA117" s="136"/>
      <c r="EB117" s="136"/>
      <c r="EC117" s="136"/>
      <c r="ED117" s="136"/>
      <c r="EE117" s="136"/>
      <c r="EF117" s="136"/>
      <c r="EG117" s="136"/>
      <c r="EH117" s="136"/>
      <c r="EI117" s="136"/>
      <c r="EJ117" s="136"/>
      <c r="EK117" s="136"/>
      <c r="EL117" s="136"/>
      <c r="EM117" s="136"/>
      <c r="EN117" s="136"/>
      <c r="EO117" s="136"/>
      <c r="EP117" s="136"/>
      <c r="EQ117" s="136"/>
      <c r="ER117" s="136"/>
      <c r="ES117" s="136"/>
      <c r="ET117" s="136"/>
      <c r="EU117" s="136"/>
      <c r="EV117" s="136"/>
      <c r="EW117" s="136"/>
      <c r="EX117" s="136"/>
      <c r="EY117" s="136"/>
      <c r="EZ117" s="136"/>
      <c r="FA117" s="136"/>
      <c r="FB117" s="136"/>
      <c r="FC117" s="136"/>
      <c r="FD117" s="136"/>
      <c r="FE117" s="136"/>
      <c r="FF117" s="136"/>
      <c r="FG117" s="136"/>
      <c r="FH117" s="136"/>
      <c r="FI117" s="136"/>
      <c r="FJ117" s="136"/>
      <c r="FK117" s="136"/>
      <c r="FL117" s="136"/>
      <c r="FM117" s="136"/>
      <c r="FN117" s="136"/>
      <c r="FO117" s="136"/>
      <c r="FP117" s="136"/>
      <c r="FQ117" s="136"/>
      <c r="FR117" s="136"/>
      <c r="FS117" s="136"/>
      <c r="FT117" s="136"/>
      <c r="FU117" s="136"/>
      <c r="FV117" s="136"/>
      <c r="FW117" s="136"/>
      <c r="FX117" s="136"/>
      <c r="FY117" s="136"/>
      <c r="FZ117" s="136"/>
      <c r="GA117" s="136"/>
      <c r="GB117" s="136"/>
      <c r="GC117" s="136"/>
      <c r="GD117" s="136"/>
      <c r="GE117" s="136"/>
      <c r="GF117" s="136"/>
      <c r="GG117" s="136"/>
      <c r="GH117" s="136"/>
      <c r="GI117" s="136"/>
      <c r="GJ117" s="136"/>
      <c r="GK117" s="136"/>
      <c r="GL117" s="136"/>
      <c r="GM117" s="136"/>
      <c r="GN117" s="136"/>
      <c r="GO117" s="136"/>
      <c r="GP117" s="136"/>
      <c r="GQ117" s="136"/>
      <c r="GR117" s="136"/>
      <c r="GS117" s="136"/>
      <c r="GT117" s="136"/>
      <c r="GU117" s="136"/>
      <c r="GV117" s="136"/>
      <c r="GW117" s="136"/>
      <c r="GX117" s="136"/>
      <c r="GY117" s="136"/>
      <c r="GZ117" s="136"/>
      <c r="HA117" s="136"/>
      <c r="HB117" s="136"/>
      <c r="HC117" s="136"/>
      <c r="HD117" s="136"/>
      <c r="HE117" s="136"/>
      <c r="HF117" s="136"/>
      <c r="HG117" s="136"/>
      <c r="HH117" s="136"/>
      <c r="HI117" s="136"/>
      <c r="HJ117" s="136"/>
      <c r="HK117" s="136"/>
      <c r="HL117" s="136"/>
      <c r="HM117" s="136"/>
      <c r="HN117" s="136"/>
      <c r="HO117" s="136"/>
      <c r="HP117" s="136"/>
      <c r="HQ117" s="136"/>
      <c r="HR117" s="136"/>
      <c r="HS117" s="136"/>
      <c r="HT117" s="136"/>
      <c r="HU117" s="136"/>
      <c r="HV117" s="136"/>
      <c r="HW117" s="136"/>
      <c r="HX117" s="136"/>
      <c r="HY117" s="136"/>
      <c r="HZ117" s="136"/>
      <c r="IA117" s="136"/>
      <c r="IB117" s="136"/>
      <c r="IC117" s="136"/>
      <c r="ID117" s="136"/>
      <c r="IE117" s="136"/>
      <c r="IF117" s="136"/>
      <c r="IG117" s="136"/>
      <c r="IH117" s="136"/>
      <c r="II117" s="136"/>
      <c r="IJ117" s="136"/>
      <c r="IK117" s="136"/>
      <c r="IL117" s="136"/>
      <c r="IM117" s="136"/>
      <c r="IN117" s="136"/>
      <c r="IO117" s="136"/>
      <c r="IP117" s="136"/>
      <c r="IQ117" s="136"/>
      <c r="IR117" s="136"/>
      <c r="IS117" s="136"/>
      <c r="IT117" s="136"/>
      <c r="IU117" s="136"/>
      <c r="IV117" s="136"/>
      <c r="IW117" s="136"/>
      <c r="IX117" s="136"/>
      <c r="IY117" s="136"/>
      <c r="IZ117" s="136"/>
      <c r="JA117" s="136"/>
      <c r="JB117" s="136"/>
      <c r="JC117" s="136"/>
      <c r="JD117" s="136"/>
      <c r="JE117" s="136"/>
      <c r="JF117" s="136"/>
      <c r="JG117" s="136"/>
      <c r="JH117" s="136"/>
      <c r="JI117" s="136"/>
      <c r="JJ117" s="136"/>
      <c r="JK117" s="136"/>
      <c r="JL117" s="136"/>
      <c r="JM117" s="136"/>
      <c r="JN117" s="136"/>
      <c r="JO117" s="136"/>
      <c r="JP117" s="136"/>
      <c r="JQ117" s="136"/>
      <c r="JR117" s="136"/>
      <c r="JS117" s="136"/>
      <c r="JT117" s="136"/>
      <c r="JU117" s="136"/>
      <c r="JV117" s="136"/>
      <c r="JW117" s="136"/>
      <c r="JX117" s="136"/>
      <c r="JY117" s="136"/>
      <c r="JZ117" s="136"/>
      <c r="KA117" s="136"/>
      <c r="KB117" s="136"/>
      <c r="KC117" s="136"/>
      <c r="KD117" s="136"/>
      <c r="KE117" s="136"/>
      <c r="KF117" s="136"/>
      <c r="KG117" s="136"/>
      <c r="KH117" s="136"/>
      <c r="KI117" s="136"/>
      <c r="KJ117" s="136"/>
      <c r="KK117" s="136"/>
      <c r="KL117" s="136"/>
      <c r="KM117" s="136"/>
      <c r="KN117" s="136"/>
      <c r="KO117" s="136"/>
      <c r="KP117" s="136"/>
      <c r="KQ117" s="136"/>
      <c r="KR117" s="136"/>
      <c r="KS117" s="136"/>
      <c r="KT117" s="136"/>
      <c r="KU117" s="136"/>
      <c r="KV117" s="136"/>
      <c r="KW117" s="136"/>
      <c r="KX117" s="136"/>
      <c r="KY117" s="136"/>
      <c r="KZ117" s="136"/>
      <c r="LA117" s="136"/>
      <c r="LB117" s="136"/>
      <c r="LC117" s="136"/>
      <c r="LD117" s="136"/>
      <c r="LE117" s="136"/>
      <c r="LF117" s="136"/>
      <c r="LG117" s="136"/>
      <c r="LH117" s="136"/>
      <c r="LI117" s="136"/>
      <c r="LJ117" s="136"/>
      <c r="LK117" s="136"/>
      <c r="LL117" s="136"/>
      <c r="LM117" s="136"/>
      <c r="LN117" s="136"/>
      <c r="LO117" s="136"/>
      <c r="LP117" s="136"/>
      <c r="LQ117" s="136"/>
      <c r="LR117" s="136"/>
      <c r="LS117" s="136"/>
      <c r="LT117" s="136"/>
      <c r="LU117" s="136"/>
      <c r="LV117" s="136"/>
      <c r="LW117" s="136"/>
      <c r="LX117" s="136"/>
      <c r="LY117" s="136"/>
      <c r="LZ117" s="136"/>
      <c r="MA117" s="136"/>
      <c r="MB117" s="136"/>
      <c r="MC117" s="136"/>
      <c r="MD117" s="136"/>
      <c r="ME117" s="136"/>
      <c r="MF117" s="136"/>
      <c r="MG117" s="136"/>
      <c r="MH117" s="136"/>
      <c r="MI117" s="136"/>
      <c r="MJ117" s="136"/>
      <c r="MK117" s="136"/>
      <c r="ML117" s="136"/>
      <c r="MM117" s="136"/>
      <c r="MN117" s="136"/>
      <c r="MO117" s="136"/>
      <c r="MP117" s="136"/>
      <c r="MQ117" s="136"/>
      <c r="MR117" s="136"/>
      <c r="MS117" s="136"/>
      <c r="MT117" s="136"/>
      <c r="MU117" s="136"/>
      <c r="MV117" s="136"/>
      <c r="MW117" s="136"/>
      <c r="MX117" s="136"/>
      <c r="MY117" s="136"/>
      <c r="MZ117" s="136"/>
      <c r="NA117" s="136"/>
      <c r="NB117" s="136"/>
      <c r="NC117" s="136"/>
      <c r="ND117" s="136"/>
      <c r="NE117" s="136"/>
      <c r="NF117" s="136"/>
      <c r="NG117" s="136"/>
      <c r="NH117" s="136"/>
      <c r="NI117" s="136"/>
      <c r="NJ117" s="136"/>
      <c r="NK117" s="136"/>
      <c r="NL117" s="136"/>
      <c r="NM117" s="136"/>
      <c r="NN117" s="136"/>
      <c r="NO117" s="136"/>
      <c r="NP117" s="136"/>
      <c r="NQ117" s="136"/>
      <c r="NR117" s="136"/>
      <c r="NS117" s="136"/>
      <c r="NT117" s="136"/>
      <c r="NU117" s="136"/>
      <c r="NV117" s="136"/>
      <c r="NW117" s="136"/>
      <c r="NX117" s="136"/>
      <c r="NY117" s="136"/>
      <c r="NZ117" s="136"/>
      <c r="OA117" s="136"/>
      <c r="OB117" s="136"/>
      <c r="OC117" s="136"/>
      <c r="OD117" s="136"/>
      <c r="OE117" s="136"/>
      <c r="OF117" s="136"/>
      <c r="OG117" s="136"/>
      <c r="OH117" s="136"/>
      <c r="OI117" s="136"/>
      <c r="OJ117" s="136"/>
      <c r="OK117" s="136"/>
      <c r="OL117" s="136"/>
      <c r="OM117" s="136"/>
      <c r="ON117" s="136"/>
      <c r="OO117" s="136"/>
      <c r="OP117" s="136"/>
      <c r="OQ117" s="136"/>
      <c r="OR117" s="136"/>
      <c r="OS117" s="136"/>
      <c r="OT117" s="136"/>
      <c r="OU117" s="136"/>
      <c r="OV117" s="136"/>
      <c r="OW117" s="136"/>
      <c r="OX117" s="136"/>
      <c r="OY117" s="136"/>
      <c r="OZ117" s="136"/>
      <c r="PA117" s="136"/>
      <c r="PB117" s="136"/>
      <c r="PC117" s="136"/>
      <c r="PD117" s="136"/>
      <c r="PE117" s="136"/>
      <c r="PF117" s="136"/>
      <c r="PG117" s="136"/>
      <c r="PH117" s="136"/>
      <c r="PI117" s="136"/>
      <c r="PJ117" s="136"/>
      <c r="PK117" s="136"/>
      <c r="PL117" s="136"/>
      <c r="PM117" s="136"/>
      <c r="PN117" s="136"/>
      <c r="PO117" s="136"/>
      <c r="PP117" s="136"/>
      <c r="PQ117" s="136"/>
      <c r="PR117" s="136"/>
      <c r="PS117" s="136"/>
      <c r="PT117" s="136"/>
      <c r="PU117" s="136"/>
      <c r="PV117" s="136"/>
      <c r="PW117" s="136"/>
      <c r="PX117" s="136"/>
      <c r="PY117" s="136"/>
      <c r="PZ117" s="136"/>
      <c r="QA117" s="136"/>
      <c r="QB117" s="136"/>
      <c r="QC117" s="136"/>
      <c r="QD117" s="136"/>
      <c r="QE117" s="136"/>
      <c r="QF117" s="136"/>
      <c r="QG117" s="136"/>
      <c r="QH117" s="136"/>
      <c r="QI117" s="136"/>
      <c r="QJ117" s="136"/>
      <c r="QK117" s="136"/>
      <c r="QL117" s="136"/>
      <c r="QM117" s="136"/>
      <c r="QN117" s="136"/>
      <c r="QO117" s="136"/>
      <c r="QP117" s="136"/>
      <c r="QQ117" s="136"/>
      <c r="QR117" s="136"/>
      <c r="QS117" s="136"/>
      <c r="QT117" s="136"/>
      <c r="QU117" s="136"/>
      <c r="QV117" s="136"/>
      <c r="QW117" s="136"/>
      <c r="QX117" s="136"/>
      <c r="QY117" s="136"/>
      <c r="QZ117" s="136"/>
      <c r="RA117" s="136"/>
      <c r="RB117" s="136"/>
      <c r="RC117" s="136"/>
      <c r="RD117" s="136"/>
      <c r="RE117" s="136"/>
      <c r="RF117" s="136"/>
      <c r="RG117" s="136"/>
      <c r="RH117" s="136"/>
      <c r="RI117" s="136"/>
      <c r="RJ117" s="136"/>
      <c r="RK117" s="136"/>
      <c r="RL117" s="136"/>
      <c r="RM117" s="136"/>
      <c r="RN117" s="136"/>
      <c r="RO117" s="136"/>
      <c r="RP117" s="136"/>
      <c r="RQ117" s="136"/>
      <c r="RR117" s="136"/>
      <c r="RS117" s="136"/>
      <c r="RT117" s="136"/>
      <c r="RU117" s="136"/>
      <c r="RV117" s="136"/>
      <c r="RW117" s="136"/>
      <c r="RX117" s="136"/>
      <c r="RY117" s="136"/>
      <c r="RZ117" s="136"/>
      <c r="SA117" s="136"/>
      <c r="SB117" s="136"/>
      <c r="SC117" s="136"/>
      <c r="SD117" s="136"/>
      <c r="SE117" s="136"/>
      <c r="SF117" s="136"/>
      <c r="SG117" s="136"/>
      <c r="SH117" s="136"/>
      <c r="SI117" s="136"/>
      <c r="SJ117" s="136"/>
      <c r="SK117" s="136"/>
      <c r="SL117" s="136"/>
      <c r="SM117" s="136"/>
      <c r="SN117" s="136"/>
      <c r="SO117" s="136"/>
      <c r="SP117" s="136"/>
      <c r="SQ117" s="136"/>
      <c r="SR117" s="136"/>
      <c r="SS117" s="136"/>
      <c r="ST117" s="136"/>
      <c r="SU117" s="136"/>
      <c r="SV117" s="136"/>
      <c r="SW117" s="136"/>
      <c r="SX117" s="136"/>
      <c r="SY117" s="136"/>
      <c r="SZ117" s="136"/>
      <c r="TA117" s="136"/>
      <c r="TB117" s="136"/>
      <c r="TC117" s="136"/>
      <c r="TD117" s="136"/>
      <c r="TE117" s="136"/>
      <c r="TF117" s="136"/>
      <c r="TG117" s="136"/>
      <c r="TH117" s="136"/>
      <c r="TI117" s="136"/>
      <c r="TJ117" s="136"/>
      <c r="TK117" s="136"/>
      <c r="TL117" s="136"/>
      <c r="TM117" s="136"/>
      <c r="TN117" s="136"/>
      <c r="TO117" s="136"/>
      <c r="TP117" s="136"/>
      <c r="TQ117" s="136"/>
      <c r="TR117" s="136"/>
      <c r="TS117" s="136"/>
      <c r="TT117" s="136"/>
      <c r="TU117" s="136"/>
      <c r="TV117" s="136"/>
      <c r="TW117" s="136"/>
      <c r="TX117" s="136"/>
      <c r="TY117" s="136"/>
      <c r="TZ117" s="136"/>
      <c r="UA117" s="136"/>
      <c r="UB117" s="136"/>
      <c r="UC117" s="136"/>
      <c r="UD117" s="136"/>
      <c r="UE117" s="136"/>
      <c r="UF117" s="136"/>
      <c r="UG117" s="136"/>
      <c r="UH117" s="136"/>
      <c r="UI117" s="136"/>
      <c r="UJ117" s="136"/>
      <c r="UK117" s="136"/>
      <c r="UL117" s="136"/>
      <c r="UM117" s="136"/>
      <c r="UN117" s="136"/>
      <c r="UO117" s="136"/>
      <c r="UP117" s="136"/>
      <c r="UQ117" s="136"/>
      <c r="UR117" s="136"/>
      <c r="US117" s="136"/>
      <c r="UT117" s="136"/>
      <c r="UU117" s="136"/>
      <c r="UV117" s="136"/>
      <c r="UW117" s="136"/>
      <c r="UX117" s="136"/>
      <c r="UY117" s="136"/>
      <c r="UZ117" s="136"/>
      <c r="VA117" s="136"/>
      <c r="VB117" s="136"/>
      <c r="VC117" s="136"/>
      <c r="VD117" s="136"/>
      <c r="VE117" s="136"/>
      <c r="VF117" s="136"/>
      <c r="VG117" s="136"/>
      <c r="VH117" s="136"/>
      <c r="VI117" s="136"/>
      <c r="VJ117" s="136"/>
      <c r="VK117" s="136"/>
      <c r="VL117" s="136"/>
      <c r="VM117" s="136"/>
      <c r="VN117" s="136"/>
      <c r="VO117" s="136"/>
      <c r="VP117" s="136"/>
      <c r="VQ117" s="136"/>
      <c r="VR117" s="136"/>
      <c r="VS117" s="136"/>
      <c r="VT117" s="136"/>
      <c r="VU117" s="136"/>
      <c r="VV117" s="136"/>
      <c r="VW117" s="136"/>
      <c r="VX117" s="136"/>
      <c r="VY117" s="136"/>
      <c r="VZ117" s="136"/>
      <c r="WA117" s="136"/>
      <c r="WB117" s="136"/>
      <c r="WC117" s="136"/>
      <c r="WD117" s="136"/>
      <c r="WE117" s="136"/>
      <c r="WF117" s="136"/>
      <c r="WG117" s="136"/>
      <c r="WH117" s="136"/>
      <c r="WI117" s="136"/>
      <c r="WJ117" s="136"/>
      <c r="WK117" s="136"/>
      <c r="WL117" s="136"/>
      <c r="WM117" s="136"/>
      <c r="WN117" s="136"/>
      <c r="WO117" s="136"/>
      <c r="WP117" s="136"/>
      <c r="WQ117" s="136"/>
      <c r="WR117" s="136"/>
      <c r="WS117" s="136"/>
      <c r="WT117" s="136"/>
      <c r="WU117" s="136"/>
      <c r="WV117" s="136"/>
      <c r="WW117" s="136"/>
      <c r="WX117" s="136"/>
      <c r="WY117" s="136"/>
      <c r="WZ117" s="136"/>
      <c r="XA117" s="136"/>
      <c r="XB117" s="136"/>
      <c r="XC117" s="136"/>
      <c r="XD117" s="136"/>
      <c r="XE117" s="136"/>
      <c r="XF117" s="136"/>
      <c r="XG117" s="136"/>
      <c r="XH117" s="136"/>
      <c r="XI117" s="136"/>
      <c r="XJ117" s="136"/>
      <c r="XK117" s="136"/>
      <c r="XL117" s="136"/>
      <c r="XM117" s="136"/>
      <c r="XN117" s="136"/>
      <c r="XO117" s="136"/>
      <c r="XP117" s="136"/>
      <c r="XQ117" s="136"/>
      <c r="XR117" s="136"/>
      <c r="XS117" s="136"/>
      <c r="XT117" s="136"/>
      <c r="XU117" s="136"/>
      <c r="XV117" s="136"/>
      <c r="XW117" s="136"/>
      <c r="XX117" s="136"/>
      <c r="XY117" s="136"/>
      <c r="XZ117" s="136"/>
      <c r="YA117" s="136"/>
      <c r="YB117" s="136"/>
      <c r="YC117" s="136"/>
      <c r="YD117" s="136"/>
      <c r="YE117" s="136"/>
      <c r="YF117" s="136"/>
      <c r="YG117" s="136"/>
      <c r="YH117" s="136"/>
      <c r="YI117" s="136"/>
      <c r="YJ117" s="136"/>
      <c r="YK117" s="136"/>
      <c r="YL117" s="136"/>
      <c r="YM117" s="136"/>
      <c r="YN117" s="136"/>
      <c r="YO117" s="136"/>
      <c r="YP117" s="136"/>
      <c r="YQ117" s="136"/>
      <c r="YR117" s="136"/>
      <c r="YS117" s="136"/>
      <c r="YT117" s="136"/>
      <c r="YU117" s="136"/>
      <c r="YV117" s="136"/>
      <c r="YW117" s="136"/>
      <c r="YX117" s="136"/>
      <c r="YY117" s="136"/>
      <c r="YZ117" s="136"/>
      <c r="ZA117" s="136"/>
      <c r="ZB117" s="136"/>
      <c r="ZC117" s="136"/>
      <c r="ZD117" s="136"/>
      <c r="ZE117" s="136"/>
      <c r="ZF117" s="136"/>
      <c r="ZG117" s="136"/>
      <c r="ZH117" s="136"/>
      <c r="ZI117" s="136"/>
      <c r="ZJ117" s="136"/>
      <c r="ZK117" s="136"/>
      <c r="ZL117" s="136"/>
      <c r="ZM117" s="136"/>
      <c r="ZN117" s="136"/>
      <c r="ZO117" s="136"/>
      <c r="ZP117" s="136"/>
      <c r="ZQ117" s="136"/>
      <c r="ZR117" s="136"/>
      <c r="ZS117" s="136"/>
      <c r="ZT117" s="136"/>
      <c r="ZU117" s="136"/>
      <c r="ZV117" s="136"/>
      <c r="ZW117" s="136"/>
      <c r="ZX117" s="136"/>
      <c r="ZY117" s="136"/>
      <c r="ZZ117" s="136"/>
      <c r="AAA117" s="136"/>
      <c r="AAB117" s="136"/>
      <c r="AAC117" s="136"/>
      <c r="AAD117" s="136"/>
      <c r="AAE117" s="136"/>
      <c r="AAF117" s="136"/>
      <c r="AAG117" s="136"/>
      <c r="AAH117" s="136"/>
      <c r="AAI117" s="136"/>
      <c r="AAJ117" s="136"/>
      <c r="AAK117" s="136"/>
      <c r="AAL117" s="136"/>
      <c r="AAM117" s="136"/>
      <c r="AAN117" s="136"/>
      <c r="AAO117" s="136"/>
      <c r="AAP117" s="136"/>
      <c r="AAQ117" s="136"/>
      <c r="AAR117" s="136"/>
      <c r="AAS117" s="136"/>
      <c r="AAT117" s="136"/>
      <c r="AAU117" s="136"/>
      <c r="AAV117" s="136"/>
      <c r="AAW117" s="136"/>
      <c r="AAX117" s="136"/>
      <c r="AAY117" s="136"/>
      <c r="AAZ117" s="136"/>
      <c r="ABA117" s="136"/>
      <c r="ABB117" s="136"/>
      <c r="ABC117" s="136"/>
      <c r="ABD117" s="136"/>
      <c r="ABE117" s="136"/>
      <c r="ABF117" s="136"/>
      <c r="ABG117" s="136"/>
      <c r="ABH117" s="136"/>
      <c r="ABI117" s="136"/>
      <c r="ABJ117" s="136"/>
      <c r="ABK117" s="136"/>
      <c r="ABL117" s="136"/>
      <c r="ABM117" s="136"/>
      <c r="ABN117" s="136"/>
      <c r="ABO117" s="136"/>
      <c r="ABP117" s="136"/>
      <c r="ABQ117" s="136"/>
      <c r="ABR117" s="136"/>
      <c r="ABS117" s="136"/>
      <c r="ABT117" s="136"/>
      <c r="ABU117" s="136"/>
      <c r="ABV117" s="136"/>
      <c r="ABW117" s="136"/>
      <c r="ABX117" s="136"/>
      <c r="ABY117" s="136"/>
      <c r="ABZ117" s="136"/>
      <c r="ACA117" s="136"/>
      <c r="ACB117" s="136"/>
      <c r="ACC117" s="136"/>
      <c r="ACD117" s="136"/>
      <c r="ACE117" s="136"/>
      <c r="ACF117" s="136"/>
      <c r="ACG117" s="136"/>
      <c r="ACH117" s="136"/>
      <c r="ACI117" s="136"/>
      <c r="ACJ117" s="136"/>
      <c r="ACK117" s="136"/>
      <c r="ACL117" s="136"/>
      <c r="ACM117" s="136"/>
      <c r="ACN117" s="136"/>
      <c r="ACO117" s="136"/>
      <c r="ACP117" s="136"/>
      <c r="ACQ117" s="136"/>
      <c r="ACR117" s="136"/>
      <c r="ACS117" s="136"/>
      <c r="ACT117" s="136"/>
      <c r="ACU117" s="136"/>
      <c r="ACV117" s="136"/>
      <c r="ACW117" s="136"/>
      <c r="ACX117" s="136"/>
      <c r="ACY117" s="136"/>
      <c r="ACZ117" s="136"/>
      <c r="ADA117" s="136"/>
      <c r="ADB117" s="136"/>
      <c r="ADC117" s="136"/>
      <c r="ADD117" s="136"/>
      <c r="ADE117" s="136"/>
      <c r="ADF117" s="136"/>
      <c r="ADG117" s="136"/>
      <c r="ADH117" s="136"/>
      <c r="ADI117" s="136"/>
      <c r="ADJ117" s="136"/>
      <c r="ADK117" s="136"/>
      <c r="ADL117" s="136"/>
      <c r="ADM117" s="136"/>
      <c r="ADN117" s="136"/>
      <c r="ADO117" s="136"/>
      <c r="ADP117" s="136"/>
      <c r="ADQ117" s="136"/>
      <c r="ADR117" s="136"/>
      <c r="ADS117" s="136"/>
      <c r="ADT117" s="136"/>
      <c r="ADU117" s="136"/>
      <c r="ADV117" s="136"/>
      <c r="ADW117" s="136"/>
      <c r="ADX117" s="136"/>
      <c r="ADY117" s="136"/>
      <c r="ADZ117" s="136"/>
      <c r="AEA117" s="136"/>
      <c r="AEB117" s="136"/>
      <c r="AEC117" s="136"/>
      <c r="AED117" s="136"/>
      <c r="AEE117" s="136"/>
      <c r="AEF117" s="136"/>
      <c r="AEG117" s="136"/>
      <c r="AEH117" s="136"/>
      <c r="AEI117" s="136"/>
      <c r="AEJ117" s="136"/>
      <c r="AEK117" s="136"/>
      <c r="AEL117" s="136"/>
      <c r="AEM117" s="136"/>
      <c r="AEN117" s="136"/>
      <c r="AEO117" s="136"/>
      <c r="AEP117" s="136"/>
      <c r="AEQ117" s="136"/>
      <c r="AER117" s="136"/>
      <c r="AES117" s="136"/>
      <c r="AET117" s="136"/>
      <c r="AEU117" s="136"/>
      <c r="AEV117" s="136"/>
      <c r="AEW117" s="136"/>
      <c r="AEX117" s="136"/>
      <c r="AEY117" s="136"/>
      <c r="AEZ117" s="136"/>
      <c r="AFA117" s="136"/>
      <c r="AFB117" s="136"/>
      <c r="AFC117" s="136"/>
      <c r="AFD117" s="136"/>
      <c r="AFE117" s="136"/>
      <c r="AFF117" s="136"/>
      <c r="AFG117" s="136"/>
      <c r="AFH117" s="136"/>
      <c r="AFI117" s="136"/>
      <c r="AFJ117" s="136"/>
      <c r="AFK117" s="136"/>
      <c r="AFL117" s="136"/>
      <c r="AFM117" s="136"/>
      <c r="AFN117" s="136"/>
      <c r="AFO117" s="136"/>
      <c r="AFP117" s="136"/>
      <c r="AFQ117" s="136"/>
      <c r="AFR117" s="136"/>
      <c r="AFS117" s="136"/>
      <c r="AFT117" s="136"/>
      <c r="AFU117" s="136"/>
      <c r="AFV117" s="136"/>
      <c r="AFW117" s="136"/>
      <c r="AFX117" s="136"/>
      <c r="AFY117" s="136"/>
      <c r="AFZ117" s="136"/>
      <c r="AGA117" s="136"/>
      <c r="AGB117" s="136"/>
      <c r="AGC117" s="136"/>
      <c r="AGD117" s="136"/>
      <c r="AGE117" s="136"/>
      <c r="AGF117" s="136"/>
      <c r="AGG117" s="136"/>
      <c r="AGH117" s="136"/>
      <c r="AGI117" s="136"/>
      <c r="AGJ117" s="136"/>
      <c r="AGK117" s="136"/>
      <c r="AGL117" s="136"/>
      <c r="AGM117" s="136"/>
      <c r="AGN117" s="136"/>
      <c r="AGO117" s="136"/>
      <c r="AGP117" s="136"/>
      <c r="AGQ117" s="136"/>
      <c r="AGR117" s="136"/>
      <c r="AGS117" s="136"/>
      <c r="AGT117" s="136"/>
      <c r="AGU117" s="136"/>
      <c r="AGV117" s="136"/>
      <c r="AGW117" s="136"/>
      <c r="AGX117" s="136"/>
      <c r="AGY117" s="136"/>
      <c r="AGZ117" s="136"/>
      <c r="AHA117" s="136"/>
      <c r="AHB117" s="136"/>
      <c r="AHC117" s="136"/>
      <c r="AHD117" s="136"/>
      <c r="AHE117" s="136"/>
      <c r="AHF117" s="136"/>
      <c r="AHG117" s="136"/>
      <c r="AHH117" s="136"/>
      <c r="AHI117" s="136"/>
      <c r="AHJ117" s="136"/>
      <c r="AHK117" s="136"/>
      <c r="AHL117" s="136"/>
      <c r="AHM117" s="136"/>
      <c r="AHN117" s="136"/>
      <c r="AHO117" s="136"/>
      <c r="AHP117" s="136"/>
      <c r="AHQ117" s="136"/>
      <c r="AHR117" s="136"/>
      <c r="AHS117" s="136"/>
      <c r="AHT117" s="136"/>
      <c r="AHU117" s="136"/>
      <c r="AHV117" s="136"/>
      <c r="AHW117" s="136"/>
      <c r="AHX117" s="136"/>
      <c r="AHY117" s="136"/>
      <c r="AHZ117" s="136"/>
      <c r="AIA117" s="136"/>
      <c r="AIB117" s="136"/>
      <c r="AIC117" s="136"/>
      <c r="AID117" s="136"/>
      <c r="AIE117" s="136"/>
      <c r="AIF117" s="136"/>
      <c r="AIG117" s="136"/>
      <c r="AIH117" s="136"/>
      <c r="AII117" s="136"/>
      <c r="AIJ117" s="136"/>
      <c r="AIK117" s="136"/>
      <c r="AIL117" s="136"/>
      <c r="AIM117" s="136"/>
      <c r="AIN117" s="136"/>
      <c r="AIO117" s="136"/>
      <c r="AIP117" s="136"/>
      <c r="AIQ117" s="136"/>
      <c r="AIR117" s="136"/>
      <c r="AIS117" s="136"/>
      <c r="AIT117" s="136"/>
      <c r="AIU117" s="136"/>
      <c r="AIV117" s="136"/>
      <c r="AIW117" s="136"/>
      <c r="AIX117" s="136"/>
      <c r="AIY117" s="136"/>
      <c r="AIZ117" s="136"/>
      <c r="AJA117" s="136"/>
      <c r="AJB117" s="136"/>
      <c r="AJC117" s="136"/>
      <c r="AJD117" s="136"/>
      <c r="AJE117" s="136"/>
      <c r="AJF117" s="136"/>
      <c r="AJG117" s="136"/>
      <c r="AJH117" s="136"/>
      <c r="AJI117" s="136"/>
      <c r="AJJ117" s="136"/>
      <c r="AJK117" s="136"/>
      <c r="AJL117" s="136"/>
      <c r="AJM117" s="136"/>
      <c r="AJN117" s="136"/>
      <c r="AJO117" s="136"/>
      <c r="AJP117" s="136"/>
      <c r="AJQ117" s="136"/>
      <c r="AJR117" s="136"/>
      <c r="AJS117" s="136"/>
      <c r="AJT117" s="136"/>
      <c r="AJU117" s="136"/>
      <c r="AJV117" s="136"/>
      <c r="AJW117" s="136"/>
      <c r="AJX117" s="136"/>
      <c r="AJY117" s="136"/>
      <c r="AJZ117" s="136"/>
      <c r="AKA117" s="136"/>
      <c r="AKB117" s="136"/>
      <c r="AKC117" s="136"/>
      <c r="AKD117" s="136"/>
      <c r="AKE117" s="136"/>
      <c r="AKF117" s="136"/>
      <c r="AKG117" s="136"/>
      <c r="AKH117" s="136"/>
      <c r="AKI117" s="136"/>
      <c r="AKJ117" s="136"/>
      <c r="AKK117" s="136"/>
      <c r="AKL117" s="136"/>
      <c r="AKM117" s="136"/>
      <c r="AKN117" s="136"/>
      <c r="AKO117" s="136"/>
      <c r="AKP117" s="136"/>
      <c r="AKQ117" s="136"/>
      <c r="AKR117" s="136"/>
      <c r="AKS117" s="136"/>
      <c r="AKT117" s="136"/>
      <c r="AKU117" s="136"/>
      <c r="AKV117" s="136"/>
      <c r="AKW117" s="136"/>
      <c r="AKX117" s="136"/>
      <c r="AKY117" s="136"/>
      <c r="AKZ117" s="136"/>
      <c r="ALA117" s="136"/>
      <c r="ALB117" s="136"/>
      <c r="ALC117" s="136"/>
      <c r="ALD117" s="136"/>
      <c r="ALE117" s="136"/>
      <c r="ALF117" s="136"/>
      <c r="ALG117" s="136"/>
      <c r="ALH117" s="136"/>
      <c r="ALI117" s="136"/>
      <c r="ALJ117" s="136"/>
      <c r="ALK117" s="136"/>
      <c r="ALL117" s="136"/>
      <c r="ALM117" s="136"/>
      <c r="ALN117" s="136"/>
      <c r="ALO117" s="136"/>
      <c r="ALP117" s="136"/>
      <c r="ALQ117" s="136"/>
      <c r="ALR117" s="136"/>
      <c r="ALS117" s="136"/>
      <c r="ALT117" s="136"/>
      <c r="ALU117" s="136"/>
      <c r="ALV117" s="136"/>
      <c r="ALW117" s="136"/>
      <c r="ALX117" s="136"/>
      <c r="ALY117" s="136"/>
      <c r="ALZ117" s="136"/>
      <c r="AMA117" s="136"/>
      <c r="AMB117" s="136"/>
      <c r="AMC117" s="136"/>
      <c r="AMD117" s="136"/>
      <c r="AME117" s="136"/>
      <c r="AMF117" s="136"/>
      <c r="AMG117" s="136"/>
      <c r="AMH117" s="136"/>
      <c r="AMI117" s="136"/>
      <c r="AMJ117" s="136"/>
      <c r="AMK117" s="136"/>
      <c r="AML117" s="136"/>
      <c r="AMM117" s="136"/>
      <c r="AMN117" s="136"/>
      <c r="AMO117" s="136"/>
      <c r="AMP117" s="136"/>
      <c r="AMQ117" s="136"/>
      <c r="AMR117" s="136"/>
      <c r="AMS117" s="136"/>
      <c r="AMT117" s="136"/>
      <c r="AMU117" s="136"/>
      <c r="AMV117" s="136"/>
      <c r="AMW117" s="136"/>
      <c r="AMX117" s="136"/>
      <c r="AMY117" s="136"/>
      <c r="AMZ117" s="136"/>
      <c r="ANA117" s="136"/>
      <c r="ANB117" s="136"/>
      <c r="ANC117" s="136"/>
      <c r="AND117" s="136"/>
      <c r="ANE117" s="136"/>
      <c r="ANF117" s="136"/>
      <c r="ANG117" s="136"/>
      <c r="ANH117" s="136"/>
      <c r="ANI117" s="136"/>
      <c r="ANJ117" s="136"/>
      <c r="ANK117" s="136"/>
      <c r="ANL117" s="136"/>
      <c r="ANM117" s="136"/>
      <c r="ANN117" s="136"/>
      <c r="ANO117" s="136"/>
      <c r="ANP117" s="136"/>
      <c r="ANQ117" s="136"/>
      <c r="ANR117" s="136"/>
      <c r="ANS117" s="136"/>
      <c r="ANT117" s="136"/>
      <c r="ANU117" s="136"/>
      <c r="ANV117" s="136"/>
      <c r="ANW117" s="136"/>
      <c r="ANX117" s="136"/>
      <c r="ANY117" s="136"/>
      <c r="ANZ117" s="136"/>
      <c r="AOA117" s="136"/>
      <c r="AOB117" s="136"/>
      <c r="AOC117" s="136"/>
      <c r="AOD117" s="136"/>
      <c r="AOE117" s="136"/>
      <c r="AOF117" s="136"/>
      <c r="AOG117" s="136"/>
      <c r="AOH117" s="136"/>
      <c r="AOI117" s="136"/>
      <c r="AOJ117" s="136"/>
      <c r="AOK117" s="136"/>
      <c r="AOL117" s="136"/>
      <c r="AOM117" s="136"/>
      <c r="AON117" s="136"/>
      <c r="AOO117" s="136"/>
      <c r="AOP117" s="136"/>
      <c r="AOQ117" s="136"/>
      <c r="AOR117" s="136"/>
      <c r="AOS117" s="136"/>
      <c r="AOT117" s="136"/>
      <c r="AOU117" s="136"/>
      <c r="AOV117" s="136"/>
      <c r="AOW117" s="136"/>
      <c r="AOX117" s="136"/>
      <c r="AOY117" s="136"/>
      <c r="AOZ117" s="136"/>
      <c r="APA117" s="136"/>
      <c r="APB117" s="136"/>
      <c r="APC117" s="136"/>
      <c r="APD117" s="136"/>
      <c r="APE117" s="136"/>
      <c r="APF117" s="136"/>
      <c r="APG117" s="136"/>
      <c r="APH117" s="136"/>
      <c r="API117" s="136"/>
      <c r="APJ117" s="136"/>
      <c r="APK117" s="136"/>
      <c r="APL117" s="136"/>
      <c r="APM117" s="136"/>
      <c r="APN117" s="136"/>
      <c r="APO117" s="136"/>
      <c r="APP117" s="136"/>
      <c r="APQ117" s="136"/>
      <c r="APR117" s="136"/>
      <c r="APS117" s="136"/>
      <c r="APT117" s="136"/>
      <c r="APU117" s="136"/>
      <c r="APV117" s="136"/>
      <c r="APW117" s="136"/>
      <c r="APX117" s="136"/>
      <c r="APY117" s="136"/>
      <c r="APZ117" s="136"/>
      <c r="AQA117" s="136"/>
      <c r="AQB117" s="136"/>
      <c r="AQC117" s="136"/>
      <c r="AQD117" s="136"/>
      <c r="AQE117" s="136"/>
      <c r="AQF117" s="136"/>
      <c r="AQG117" s="136"/>
      <c r="AQH117" s="136"/>
      <c r="AQI117" s="136"/>
      <c r="AQJ117" s="136"/>
      <c r="AQK117" s="136"/>
      <c r="AQL117" s="136"/>
      <c r="AQM117" s="136"/>
      <c r="AQN117" s="136"/>
      <c r="AQO117" s="136"/>
      <c r="AQP117" s="136"/>
      <c r="AQQ117" s="136"/>
      <c r="AQR117" s="136"/>
      <c r="AQS117" s="136"/>
      <c r="AQT117" s="136"/>
      <c r="AQU117" s="136"/>
      <c r="AQV117" s="136"/>
      <c r="AQW117" s="136"/>
      <c r="AQX117" s="136"/>
      <c r="AQY117" s="136"/>
      <c r="AQZ117" s="136"/>
      <c r="ARA117" s="136"/>
      <c r="ARB117" s="136"/>
      <c r="ARC117" s="136"/>
      <c r="ARD117" s="136"/>
      <c r="ARE117" s="136"/>
      <c r="ARF117" s="136"/>
      <c r="ARG117" s="136"/>
      <c r="ARH117" s="136"/>
      <c r="ARI117" s="136"/>
      <c r="ARJ117" s="136"/>
      <c r="ARK117" s="136"/>
      <c r="ARL117" s="136"/>
      <c r="ARM117" s="136"/>
      <c r="ARN117" s="136"/>
      <c r="ARO117" s="136"/>
      <c r="ARP117" s="136"/>
      <c r="ARQ117" s="136"/>
      <c r="ARR117" s="136"/>
      <c r="ARS117" s="136"/>
      <c r="ART117" s="136"/>
      <c r="ARU117" s="136"/>
      <c r="ARV117" s="136"/>
      <c r="ARW117" s="136"/>
      <c r="ARX117" s="136"/>
      <c r="ARY117" s="136"/>
      <c r="ARZ117" s="136"/>
      <c r="ASA117" s="136"/>
      <c r="ASB117" s="136"/>
      <c r="ASC117" s="136"/>
      <c r="ASD117" s="136"/>
      <c r="ASE117" s="136"/>
      <c r="ASF117" s="136"/>
      <c r="ASG117" s="136"/>
      <c r="ASH117" s="136"/>
      <c r="ASI117" s="136"/>
      <c r="ASJ117" s="136"/>
      <c r="ASK117" s="136"/>
      <c r="ASL117" s="136"/>
      <c r="ASM117" s="136"/>
      <c r="ASN117" s="136"/>
      <c r="ASO117" s="136"/>
      <c r="ASP117" s="136"/>
      <c r="ASQ117" s="136"/>
      <c r="ASR117" s="136"/>
      <c r="ASS117" s="136"/>
      <c r="AST117" s="136"/>
      <c r="ASU117" s="136"/>
      <c r="ASV117" s="136"/>
      <c r="ASW117" s="136"/>
      <c r="ASX117" s="136"/>
      <c r="ASY117" s="136"/>
      <c r="ASZ117" s="136"/>
      <c r="ATA117" s="136"/>
      <c r="ATB117" s="136"/>
      <c r="ATC117" s="136"/>
      <c r="ATD117" s="136"/>
      <c r="ATE117" s="136"/>
      <c r="ATF117" s="136"/>
      <c r="ATG117" s="136"/>
      <c r="ATH117" s="136"/>
      <c r="ATI117" s="136"/>
      <c r="ATJ117" s="136"/>
      <c r="ATK117" s="136"/>
      <c r="ATL117" s="136"/>
      <c r="ATM117" s="136"/>
      <c r="ATN117" s="136"/>
      <c r="ATO117" s="136"/>
      <c r="ATP117" s="136"/>
      <c r="ATQ117" s="136"/>
      <c r="ATR117" s="136"/>
      <c r="ATS117" s="136"/>
      <c r="ATT117" s="136"/>
      <c r="ATU117" s="136"/>
      <c r="ATV117" s="136"/>
      <c r="ATW117" s="136"/>
      <c r="ATX117" s="136"/>
      <c r="ATY117" s="136"/>
      <c r="ATZ117" s="136"/>
      <c r="AUA117" s="136"/>
      <c r="AUB117" s="136"/>
      <c r="AUC117" s="136"/>
      <c r="AUD117" s="136"/>
      <c r="AUE117" s="136"/>
      <c r="AUF117" s="136"/>
      <c r="AUG117" s="136"/>
      <c r="AUH117" s="136"/>
      <c r="AUI117" s="136"/>
      <c r="AUJ117" s="136"/>
      <c r="AUK117" s="136"/>
      <c r="AUL117" s="136"/>
      <c r="AUM117" s="136"/>
      <c r="AUN117" s="136"/>
      <c r="AUO117" s="136"/>
      <c r="AUP117" s="136"/>
      <c r="AUQ117" s="136"/>
      <c r="AUR117" s="136"/>
      <c r="AUS117" s="136"/>
      <c r="AUT117" s="136"/>
      <c r="AUU117" s="136"/>
      <c r="AUV117" s="136"/>
      <c r="AUW117" s="136"/>
      <c r="AUX117" s="136"/>
      <c r="AUY117" s="136"/>
      <c r="AUZ117" s="136"/>
      <c r="AVA117" s="136"/>
      <c r="AVB117" s="136"/>
      <c r="AVC117" s="136"/>
      <c r="AVD117" s="136"/>
      <c r="AVE117" s="136"/>
      <c r="AVF117" s="136"/>
      <c r="AVG117" s="136"/>
      <c r="AVH117" s="136"/>
      <c r="AVI117" s="136"/>
      <c r="AVJ117" s="136"/>
      <c r="AVK117" s="136"/>
      <c r="AVL117" s="136"/>
      <c r="AVM117" s="136"/>
      <c r="AVN117" s="136"/>
      <c r="AVO117" s="136"/>
      <c r="AVP117" s="136"/>
      <c r="AVQ117" s="136"/>
      <c r="AVR117" s="136"/>
      <c r="AVS117" s="136"/>
      <c r="AVT117" s="136"/>
      <c r="AVU117" s="136"/>
      <c r="AVV117" s="136"/>
      <c r="AVW117" s="136"/>
      <c r="AVX117" s="136"/>
      <c r="AVY117" s="136"/>
      <c r="AVZ117" s="136"/>
      <c r="AWA117" s="136"/>
      <c r="AWB117" s="136"/>
      <c r="AWC117" s="136"/>
      <c r="AWD117" s="136"/>
      <c r="AWE117" s="136"/>
      <c r="AWF117" s="136"/>
      <c r="AWG117" s="136"/>
      <c r="AWH117" s="136"/>
      <c r="AWI117" s="136"/>
      <c r="AWJ117" s="136"/>
      <c r="AWK117" s="136"/>
      <c r="AWL117" s="136"/>
      <c r="AWM117" s="136"/>
      <c r="AWN117" s="136"/>
      <c r="AWO117" s="136"/>
      <c r="AWP117" s="136"/>
      <c r="AWQ117" s="136"/>
      <c r="AWR117" s="136"/>
      <c r="AWS117" s="136"/>
      <c r="AWT117" s="136"/>
      <c r="AWU117" s="136"/>
      <c r="AWV117" s="136"/>
      <c r="AWW117" s="136"/>
      <c r="AWX117" s="136"/>
      <c r="AWY117" s="136"/>
      <c r="AWZ117" s="136"/>
      <c r="AXA117" s="136"/>
      <c r="AXB117" s="136"/>
      <c r="AXC117" s="136"/>
      <c r="AXD117" s="136"/>
      <c r="AXE117" s="136"/>
      <c r="AXF117" s="136"/>
      <c r="AXG117" s="136"/>
      <c r="AXH117" s="136"/>
      <c r="AXI117" s="136"/>
      <c r="AXJ117" s="136"/>
      <c r="AXK117" s="136"/>
      <c r="AXL117" s="136"/>
      <c r="AXM117" s="136"/>
      <c r="AXN117" s="136"/>
      <c r="AXO117" s="136"/>
      <c r="AXP117" s="136"/>
      <c r="AXQ117" s="136"/>
      <c r="AXR117" s="136"/>
      <c r="AXS117" s="136"/>
      <c r="AXT117" s="136"/>
      <c r="AXU117" s="136"/>
      <c r="AXV117" s="136"/>
      <c r="AXW117" s="136"/>
      <c r="AXX117" s="136"/>
      <c r="AXY117" s="136"/>
      <c r="AXZ117" s="136"/>
      <c r="AYA117" s="136"/>
      <c r="AYB117" s="136"/>
      <c r="AYC117" s="136"/>
      <c r="AYD117" s="136"/>
      <c r="AYE117" s="136"/>
      <c r="AYF117" s="136"/>
      <c r="AYG117" s="136"/>
      <c r="AYH117" s="136"/>
      <c r="AYI117" s="136"/>
      <c r="AYJ117" s="136"/>
      <c r="AYK117" s="136"/>
      <c r="AYL117" s="136"/>
      <c r="AYM117" s="136"/>
      <c r="AYN117" s="136"/>
      <c r="AYO117" s="136"/>
      <c r="AYP117" s="136"/>
      <c r="AYQ117" s="136"/>
      <c r="AYR117" s="136"/>
      <c r="AYS117" s="136"/>
      <c r="AYT117" s="136"/>
      <c r="AYU117" s="136"/>
      <c r="AYV117" s="136"/>
      <c r="AYW117" s="136"/>
      <c r="AYX117" s="136"/>
      <c r="AYY117" s="136"/>
      <c r="AYZ117" s="136"/>
      <c r="AZA117" s="136"/>
      <c r="AZB117" s="136"/>
      <c r="AZC117" s="136"/>
      <c r="AZD117" s="136"/>
      <c r="AZE117" s="136"/>
      <c r="AZF117" s="136"/>
      <c r="AZG117" s="136"/>
      <c r="AZH117" s="136"/>
      <c r="AZI117" s="136"/>
      <c r="AZJ117" s="136"/>
      <c r="AZK117" s="136"/>
      <c r="AZL117" s="136"/>
      <c r="AZM117" s="136"/>
      <c r="AZN117" s="136"/>
      <c r="AZO117" s="136"/>
      <c r="AZP117" s="136"/>
      <c r="AZQ117" s="136"/>
      <c r="AZR117" s="136"/>
      <c r="AZS117" s="136"/>
      <c r="AZT117" s="136"/>
      <c r="AZU117" s="136"/>
      <c r="AZV117" s="136"/>
      <c r="AZW117" s="136"/>
      <c r="AZX117" s="136"/>
      <c r="AZY117" s="136"/>
      <c r="AZZ117" s="136"/>
      <c r="BAA117" s="136"/>
      <c r="BAB117" s="136"/>
      <c r="BAC117" s="136"/>
      <c r="BAD117" s="136"/>
      <c r="BAE117" s="136"/>
      <c r="BAF117" s="136"/>
      <c r="BAG117" s="136"/>
      <c r="BAH117" s="136"/>
      <c r="BAI117" s="136"/>
      <c r="BAJ117" s="136"/>
      <c r="BAK117" s="136"/>
      <c r="BAL117" s="136"/>
      <c r="BAM117" s="136"/>
      <c r="BAN117" s="136"/>
      <c r="BAO117" s="136"/>
      <c r="BAP117" s="136"/>
      <c r="BAQ117" s="136"/>
      <c r="BAR117" s="136"/>
      <c r="BAS117" s="136"/>
      <c r="BAT117" s="136"/>
      <c r="BAU117" s="136"/>
      <c r="BAV117" s="136"/>
      <c r="BAW117" s="136"/>
      <c r="BAX117" s="136"/>
      <c r="BAY117" s="136"/>
      <c r="BAZ117" s="136"/>
      <c r="BBA117" s="136"/>
      <c r="BBB117" s="136"/>
      <c r="BBC117" s="136"/>
      <c r="BBD117" s="136"/>
      <c r="BBE117" s="136"/>
      <c r="BBF117" s="136"/>
      <c r="BBG117" s="136"/>
      <c r="BBH117" s="136"/>
      <c r="BBI117" s="136"/>
      <c r="BBJ117" s="136"/>
      <c r="BBK117" s="136"/>
      <c r="BBL117" s="136"/>
      <c r="BBM117" s="136"/>
      <c r="BBN117" s="136"/>
      <c r="BBO117" s="136"/>
      <c r="BBP117" s="136"/>
      <c r="BBQ117" s="136"/>
      <c r="BBR117" s="136"/>
      <c r="BBS117" s="136"/>
      <c r="BBT117" s="136"/>
      <c r="BBU117" s="136"/>
      <c r="BBV117" s="136"/>
      <c r="BBW117" s="136"/>
      <c r="BBX117" s="136"/>
      <c r="BBY117" s="136"/>
      <c r="BBZ117" s="136"/>
      <c r="BCA117" s="136"/>
      <c r="BCB117" s="136"/>
      <c r="BCC117" s="136"/>
      <c r="BCD117" s="136"/>
      <c r="BCE117" s="136"/>
      <c r="BCF117" s="136"/>
      <c r="BCG117" s="136"/>
      <c r="BCH117" s="136"/>
      <c r="BCI117" s="136"/>
      <c r="BCJ117" s="136"/>
      <c r="BCK117" s="136"/>
      <c r="BCL117" s="136"/>
      <c r="BCM117" s="136"/>
      <c r="BCN117" s="136"/>
      <c r="BCO117" s="136"/>
      <c r="BCP117" s="136"/>
      <c r="BCQ117" s="136"/>
      <c r="BCR117" s="136"/>
      <c r="BCS117" s="136"/>
      <c r="BCT117" s="136"/>
      <c r="BCU117" s="136"/>
      <c r="BCV117" s="136"/>
      <c r="BCW117" s="136"/>
      <c r="BCX117" s="136"/>
      <c r="BCY117" s="136"/>
      <c r="BCZ117" s="136"/>
      <c r="BDA117" s="136"/>
      <c r="BDB117" s="136"/>
      <c r="BDC117" s="136"/>
      <c r="BDD117" s="136"/>
      <c r="BDE117" s="136"/>
      <c r="BDF117" s="136"/>
      <c r="BDG117" s="136"/>
      <c r="BDH117" s="136"/>
      <c r="BDI117" s="136"/>
      <c r="BDJ117" s="136"/>
      <c r="BDK117" s="136"/>
      <c r="BDL117" s="136"/>
      <c r="BDM117" s="136"/>
      <c r="BDN117" s="136"/>
      <c r="BDO117" s="136"/>
      <c r="BDP117" s="136"/>
      <c r="BDQ117" s="136"/>
      <c r="BDR117" s="136"/>
      <c r="BDS117" s="136"/>
      <c r="BDT117" s="136"/>
      <c r="BDU117" s="136"/>
      <c r="BDV117" s="136"/>
      <c r="BDW117" s="136"/>
      <c r="BDX117" s="136"/>
      <c r="BDY117" s="136"/>
      <c r="BDZ117" s="136"/>
      <c r="BEA117" s="136"/>
      <c r="BEB117" s="136"/>
      <c r="BEC117" s="136"/>
      <c r="BED117" s="136"/>
      <c r="BEE117" s="136"/>
      <c r="BEF117" s="136"/>
      <c r="BEG117" s="136"/>
      <c r="BEH117" s="136"/>
      <c r="BEI117" s="136"/>
      <c r="BEJ117" s="136"/>
      <c r="BEK117" s="136"/>
      <c r="BEL117" s="136"/>
      <c r="BEM117" s="136"/>
      <c r="BEN117" s="136"/>
      <c r="BEO117" s="136"/>
      <c r="BEP117" s="136"/>
      <c r="BEQ117" s="136"/>
      <c r="BER117" s="136"/>
      <c r="BES117" s="136"/>
      <c r="BET117" s="136"/>
      <c r="BEU117" s="136"/>
      <c r="BEV117" s="136"/>
      <c r="BEW117" s="136"/>
      <c r="BEX117" s="136"/>
      <c r="BEY117" s="136"/>
      <c r="BEZ117" s="136"/>
      <c r="BFA117" s="136"/>
      <c r="BFB117" s="136"/>
      <c r="BFC117" s="136"/>
      <c r="BFD117" s="136"/>
      <c r="BFE117" s="136"/>
      <c r="BFF117" s="136"/>
      <c r="BFG117" s="136"/>
      <c r="BFH117" s="136"/>
      <c r="BFI117" s="136"/>
      <c r="BFJ117" s="136"/>
      <c r="BFK117" s="136"/>
      <c r="BFL117" s="136"/>
      <c r="BFM117" s="136"/>
      <c r="BFN117" s="136"/>
      <c r="BFO117" s="136"/>
      <c r="BFP117" s="136"/>
      <c r="BFQ117" s="136"/>
      <c r="BFR117" s="136"/>
      <c r="BFS117" s="136"/>
      <c r="BFT117" s="136"/>
      <c r="BFU117" s="136"/>
      <c r="BFV117" s="136"/>
      <c r="BFW117" s="136"/>
      <c r="BFX117" s="136"/>
      <c r="BFY117" s="136"/>
      <c r="BFZ117" s="136"/>
      <c r="BGA117" s="136"/>
      <c r="BGB117" s="136"/>
      <c r="BGC117" s="136"/>
      <c r="BGD117" s="136"/>
      <c r="BGE117" s="136"/>
      <c r="BGF117" s="136"/>
      <c r="BGG117" s="136"/>
      <c r="BGH117" s="136"/>
      <c r="BGI117" s="136"/>
      <c r="BGJ117" s="136"/>
      <c r="BGK117" s="136"/>
      <c r="BGL117" s="136"/>
      <c r="BGM117" s="136"/>
      <c r="BGN117" s="136"/>
      <c r="BGO117" s="136"/>
      <c r="BGP117" s="136"/>
      <c r="BGQ117" s="136"/>
      <c r="BGR117" s="136"/>
      <c r="BGS117" s="136"/>
      <c r="BGT117" s="136"/>
      <c r="BGU117" s="136"/>
      <c r="BGV117" s="136"/>
      <c r="BGW117" s="136"/>
      <c r="BGX117" s="136"/>
      <c r="BGY117" s="136"/>
      <c r="BGZ117" s="136"/>
      <c r="BHA117" s="136"/>
      <c r="BHB117" s="136"/>
      <c r="BHC117" s="136"/>
      <c r="BHD117" s="136"/>
      <c r="BHE117" s="136"/>
      <c r="BHF117" s="136"/>
      <c r="BHG117" s="136"/>
      <c r="BHH117" s="136"/>
      <c r="BHI117" s="136"/>
      <c r="BHJ117" s="136"/>
      <c r="BHK117" s="136"/>
      <c r="BHL117" s="136"/>
      <c r="BHM117" s="136"/>
      <c r="BHN117" s="136"/>
      <c r="BHO117" s="136"/>
      <c r="BHP117" s="136"/>
      <c r="BHQ117" s="136"/>
      <c r="BHR117" s="136"/>
      <c r="BHS117" s="136"/>
      <c r="BHT117" s="136"/>
      <c r="BHU117" s="136"/>
      <c r="BHV117" s="136"/>
      <c r="BHW117" s="136"/>
      <c r="BHX117" s="136"/>
      <c r="BHY117" s="136"/>
      <c r="BHZ117" s="136"/>
      <c r="BIA117" s="136"/>
      <c r="BIB117" s="136"/>
      <c r="BIC117" s="136"/>
      <c r="BID117" s="136"/>
      <c r="BIE117" s="136"/>
      <c r="BIF117" s="136"/>
      <c r="BIG117" s="136"/>
      <c r="BIH117" s="136"/>
      <c r="BII117" s="136"/>
      <c r="BIJ117" s="136"/>
      <c r="BIK117" s="136"/>
      <c r="BIL117" s="136"/>
      <c r="BIM117" s="136"/>
      <c r="BIN117" s="136"/>
      <c r="BIO117" s="136"/>
      <c r="BIP117" s="136"/>
      <c r="BIQ117" s="136"/>
      <c r="BIR117" s="136"/>
      <c r="BIS117" s="136"/>
      <c r="BIT117" s="136"/>
      <c r="BIU117" s="136"/>
      <c r="BIV117" s="136"/>
      <c r="BIW117" s="136"/>
      <c r="BIX117" s="136"/>
      <c r="BIY117" s="136"/>
      <c r="BIZ117" s="136"/>
      <c r="BJA117" s="136"/>
      <c r="BJB117" s="136"/>
      <c r="BJC117" s="136"/>
      <c r="BJD117" s="136"/>
      <c r="BJE117" s="136"/>
      <c r="BJF117" s="136"/>
      <c r="BJG117" s="136"/>
      <c r="BJH117" s="136"/>
      <c r="BJI117" s="136"/>
      <c r="BJJ117" s="136"/>
      <c r="BJK117" s="136"/>
      <c r="BJL117" s="136"/>
      <c r="BJM117" s="136"/>
      <c r="BJN117" s="136"/>
      <c r="BJO117" s="136"/>
      <c r="BJP117" s="136"/>
      <c r="BJQ117" s="136"/>
      <c r="BJR117" s="136"/>
      <c r="BJS117" s="136"/>
      <c r="BJT117" s="136"/>
      <c r="BJU117" s="136"/>
      <c r="BJV117" s="136"/>
      <c r="BJW117" s="136"/>
      <c r="BJX117" s="136"/>
      <c r="BJY117" s="136"/>
      <c r="BJZ117" s="136"/>
      <c r="BKA117" s="136"/>
      <c r="BKB117" s="136"/>
      <c r="BKC117" s="136"/>
      <c r="BKD117" s="136"/>
      <c r="BKE117" s="136"/>
      <c r="BKF117" s="136"/>
      <c r="BKG117" s="136"/>
      <c r="BKH117" s="136"/>
      <c r="BKI117" s="136"/>
      <c r="BKJ117" s="136"/>
      <c r="BKK117" s="136"/>
      <c r="BKL117" s="136"/>
      <c r="BKM117" s="136"/>
      <c r="BKN117" s="136"/>
      <c r="BKO117" s="136"/>
      <c r="BKP117" s="136"/>
      <c r="BKQ117" s="136"/>
      <c r="BKR117" s="136"/>
      <c r="BKS117" s="136"/>
      <c r="BKT117" s="136"/>
      <c r="BKU117" s="136"/>
      <c r="BKV117" s="136"/>
      <c r="BKW117" s="136"/>
      <c r="BKX117" s="136"/>
      <c r="BKY117" s="136"/>
      <c r="BKZ117" s="136"/>
      <c r="BLA117" s="136"/>
      <c r="BLB117" s="136"/>
      <c r="BLC117" s="136"/>
      <c r="BLD117" s="136"/>
      <c r="BLE117" s="136"/>
      <c r="BLF117" s="136"/>
      <c r="BLG117" s="136"/>
      <c r="BLH117" s="136"/>
      <c r="BLI117" s="136"/>
      <c r="BLJ117" s="136"/>
      <c r="BLK117" s="136"/>
      <c r="BLL117" s="136"/>
      <c r="BLM117" s="136"/>
      <c r="BLN117" s="136"/>
      <c r="BLO117" s="136"/>
      <c r="BLP117" s="136"/>
      <c r="BLQ117" s="136"/>
      <c r="BLR117" s="136"/>
      <c r="BLS117" s="136"/>
      <c r="BLT117" s="136"/>
      <c r="BLU117" s="136"/>
      <c r="BLV117" s="136"/>
      <c r="BLW117" s="136"/>
      <c r="BLX117" s="136"/>
      <c r="BLY117" s="136"/>
      <c r="BLZ117" s="136"/>
      <c r="BMA117" s="136"/>
      <c r="BMB117" s="136"/>
      <c r="BMC117" s="136"/>
      <c r="BMD117" s="136"/>
      <c r="BME117" s="136"/>
      <c r="BMF117" s="136"/>
      <c r="BMG117" s="136"/>
      <c r="BMH117" s="136"/>
      <c r="BMI117" s="136"/>
      <c r="BMJ117" s="136"/>
      <c r="BMK117" s="136"/>
      <c r="BML117" s="136"/>
      <c r="BMM117" s="136"/>
      <c r="BMN117" s="136"/>
      <c r="BMO117" s="136"/>
      <c r="BMP117" s="136"/>
      <c r="BMQ117" s="136"/>
      <c r="BMR117" s="136"/>
      <c r="BMS117" s="136"/>
      <c r="BMT117" s="136"/>
      <c r="BMU117" s="136"/>
      <c r="BMV117" s="136"/>
      <c r="BMW117" s="136"/>
      <c r="BMX117" s="136"/>
      <c r="BMY117" s="136"/>
      <c r="BMZ117" s="136"/>
      <c r="BNA117" s="136"/>
      <c r="BNB117" s="136"/>
      <c r="BNC117" s="136"/>
      <c r="BND117" s="136"/>
      <c r="BNE117" s="136"/>
      <c r="BNF117" s="136"/>
      <c r="BNG117" s="136"/>
      <c r="BNH117" s="136"/>
      <c r="BNI117" s="136"/>
      <c r="BNJ117" s="136"/>
      <c r="BNK117" s="136"/>
      <c r="BNL117" s="136"/>
      <c r="BNM117" s="136"/>
      <c r="BNN117" s="136"/>
      <c r="BNO117" s="136"/>
      <c r="BNP117" s="136"/>
      <c r="BNQ117" s="136"/>
      <c r="BNR117" s="136"/>
      <c r="BNS117" s="136"/>
      <c r="BNT117" s="136"/>
      <c r="BNU117" s="136"/>
      <c r="BNV117" s="136"/>
      <c r="BNW117" s="136"/>
      <c r="BNX117" s="136"/>
      <c r="BNY117" s="136"/>
      <c r="BNZ117" s="136"/>
      <c r="BOA117" s="136"/>
      <c r="BOB117" s="136"/>
      <c r="BOC117" s="136"/>
      <c r="BOD117" s="136"/>
      <c r="BOE117" s="136"/>
      <c r="BOF117" s="136"/>
      <c r="BOG117" s="136"/>
      <c r="BOH117" s="136"/>
      <c r="BOI117" s="136"/>
      <c r="BOJ117" s="136"/>
      <c r="BOK117" s="136"/>
      <c r="BOL117" s="136"/>
      <c r="BOM117" s="136"/>
      <c r="BON117" s="136"/>
      <c r="BOO117" s="136"/>
      <c r="BOP117" s="136"/>
      <c r="BOQ117" s="136"/>
      <c r="BOR117" s="136"/>
      <c r="BOS117" s="136"/>
      <c r="BOT117" s="136"/>
      <c r="BOU117" s="136"/>
      <c r="BOV117" s="136"/>
      <c r="BOW117" s="136"/>
      <c r="BOX117" s="136"/>
      <c r="BOY117" s="136"/>
      <c r="BOZ117" s="136"/>
      <c r="BPA117" s="136"/>
      <c r="BPB117" s="136"/>
      <c r="BPC117" s="136"/>
      <c r="BPD117" s="136"/>
      <c r="BPE117" s="136"/>
      <c r="BPF117" s="136"/>
      <c r="BPG117" s="136"/>
      <c r="BPH117" s="136"/>
      <c r="BPI117" s="136"/>
      <c r="BPJ117" s="136"/>
      <c r="BPK117" s="136"/>
      <c r="BPL117" s="136"/>
      <c r="BPM117" s="136"/>
      <c r="BPN117" s="136"/>
      <c r="BPO117" s="136"/>
      <c r="BPP117" s="136"/>
      <c r="BPQ117" s="136"/>
      <c r="BPR117" s="136"/>
      <c r="BPS117" s="136"/>
      <c r="BPT117" s="136"/>
      <c r="BPU117" s="136"/>
      <c r="BPV117" s="136"/>
      <c r="BPW117" s="136"/>
      <c r="BPX117" s="136"/>
      <c r="BPY117" s="136"/>
      <c r="BPZ117" s="136"/>
      <c r="BQA117" s="136"/>
      <c r="BQB117" s="136"/>
      <c r="BQC117" s="136"/>
      <c r="BQD117" s="136"/>
      <c r="BQE117" s="136"/>
      <c r="BQF117" s="136"/>
      <c r="BQG117" s="136"/>
      <c r="BQH117" s="136"/>
      <c r="BQI117" s="136"/>
      <c r="BQJ117" s="136"/>
      <c r="BQK117" s="136"/>
      <c r="BQL117" s="136"/>
      <c r="BQM117" s="136"/>
      <c r="BQN117" s="136"/>
      <c r="BQO117" s="136"/>
      <c r="BQP117" s="136"/>
      <c r="BQQ117" s="136"/>
      <c r="BQR117" s="136"/>
      <c r="BQS117" s="136"/>
      <c r="BQT117" s="136"/>
      <c r="BQU117" s="136"/>
      <c r="BQV117" s="136"/>
      <c r="BQW117" s="136"/>
      <c r="BQX117" s="136"/>
      <c r="BQY117" s="136"/>
      <c r="BQZ117" s="136"/>
      <c r="BRA117" s="136"/>
      <c r="BRB117" s="136"/>
      <c r="BRC117" s="136"/>
      <c r="BRD117" s="136"/>
      <c r="BRE117" s="136"/>
      <c r="BRF117" s="136"/>
      <c r="BRG117" s="136"/>
      <c r="BRH117" s="136"/>
      <c r="BRI117" s="136"/>
      <c r="BRJ117" s="136"/>
      <c r="BRK117" s="136"/>
      <c r="BRL117" s="136"/>
      <c r="BRM117" s="136"/>
      <c r="BRN117" s="136"/>
      <c r="BRO117" s="136"/>
      <c r="BRP117" s="136"/>
      <c r="BRQ117" s="136"/>
      <c r="BRR117" s="136"/>
      <c r="BRS117" s="136"/>
      <c r="BRT117" s="136"/>
      <c r="BRU117" s="136"/>
      <c r="BRV117" s="136"/>
      <c r="BRW117" s="136"/>
      <c r="BRX117" s="136"/>
      <c r="BRY117" s="136"/>
      <c r="BRZ117" s="136"/>
      <c r="BSA117" s="136"/>
      <c r="BSB117" s="136"/>
      <c r="BSC117" s="136"/>
      <c r="BSD117" s="136"/>
      <c r="BSE117" s="136"/>
      <c r="BSF117" s="136"/>
      <c r="BSG117" s="136"/>
      <c r="BSH117" s="136"/>
      <c r="BSI117" s="136"/>
      <c r="BSJ117" s="136"/>
      <c r="BSK117" s="136"/>
      <c r="BSL117" s="136"/>
      <c r="BSM117" s="136"/>
      <c r="BSN117" s="136"/>
      <c r="BSO117" s="136"/>
      <c r="BSP117" s="136"/>
      <c r="BSQ117" s="136"/>
      <c r="BSR117" s="136"/>
      <c r="BSS117" s="136"/>
      <c r="BST117" s="136"/>
      <c r="BSU117" s="136"/>
      <c r="BSV117" s="136"/>
      <c r="BSW117" s="136"/>
      <c r="BSX117" s="136"/>
      <c r="BSY117" s="136"/>
      <c r="BSZ117" s="136"/>
      <c r="BTA117" s="136"/>
      <c r="BTB117" s="136"/>
      <c r="BTC117" s="136"/>
      <c r="BTD117" s="136"/>
      <c r="BTE117" s="136"/>
      <c r="BTF117" s="136"/>
      <c r="BTG117" s="136"/>
      <c r="BTH117" s="136"/>
      <c r="BTI117" s="136"/>
      <c r="BTJ117" s="136"/>
      <c r="BTK117" s="136"/>
      <c r="BTL117" s="136"/>
      <c r="BTM117" s="136"/>
      <c r="BTN117" s="136"/>
      <c r="BTO117" s="136"/>
      <c r="BTP117" s="136"/>
      <c r="BTQ117" s="136"/>
      <c r="BTR117" s="136"/>
      <c r="BTS117" s="136"/>
      <c r="BTT117" s="136"/>
      <c r="BTU117" s="136"/>
      <c r="BTV117" s="136"/>
      <c r="BTW117" s="136"/>
      <c r="BTX117" s="136"/>
      <c r="BTY117" s="136"/>
      <c r="BTZ117" s="136"/>
      <c r="BUA117" s="136"/>
      <c r="BUB117" s="136"/>
      <c r="BUC117" s="136"/>
      <c r="BUD117" s="136"/>
      <c r="BUE117" s="136"/>
      <c r="BUF117" s="136"/>
      <c r="BUG117" s="136"/>
      <c r="BUH117" s="136"/>
      <c r="BUI117" s="136"/>
      <c r="BUJ117" s="136"/>
      <c r="BUK117" s="136"/>
      <c r="BUL117" s="136"/>
      <c r="BUM117" s="136"/>
      <c r="BUN117" s="136"/>
      <c r="BUO117" s="136"/>
      <c r="BUP117" s="136"/>
      <c r="BUQ117" s="136"/>
      <c r="BUR117" s="136"/>
      <c r="BUS117" s="136"/>
      <c r="BUT117" s="136"/>
      <c r="BUU117" s="136"/>
      <c r="BUV117" s="136"/>
      <c r="BUW117" s="136"/>
      <c r="BUX117" s="136"/>
      <c r="BUY117" s="136"/>
      <c r="BUZ117" s="136"/>
      <c r="BVA117" s="136"/>
      <c r="BVB117" s="136"/>
      <c r="BVC117" s="136"/>
      <c r="BVD117" s="136"/>
      <c r="BVE117" s="136"/>
      <c r="BVF117" s="136"/>
      <c r="BVG117" s="136"/>
      <c r="BVH117" s="136"/>
      <c r="BVI117" s="136"/>
      <c r="BVJ117" s="136"/>
      <c r="BVK117" s="136"/>
      <c r="BVL117" s="136"/>
      <c r="BVM117" s="136"/>
      <c r="BVN117" s="136"/>
      <c r="BVO117" s="136"/>
      <c r="BVP117" s="136"/>
      <c r="BVQ117" s="136"/>
      <c r="BVR117" s="136"/>
      <c r="BVS117" s="136"/>
      <c r="BVT117" s="136"/>
      <c r="BVU117" s="136"/>
      <c r="BVV117" s="136"/>
      <c r="BVW117" s="136"/>
      <c r="BVX117" s="136"/>
      <c r="BVY117" s="136"/>
      <c r="BVZ117" s="136"/>
      <c r="BWA117" s="136"/>
      <c r="BWB117" s="136"/>
      <c r="BWC117" s="136"/>
      <c r="BWD117" s="136"/>
      <c r="BWE117" s="136"/>
      <c r="BWF117" s="136"/>
      <c r="BWG117" s="136"/>
      <c r="BWH117" s="136"/>
      <c r="BWI117" s="136"/>
      <c r="BWJ117" s="136"/>
      <c r="BWK117" s="136"/>
      <c r="BWL117" s="136"/>
      <c r="BWM117" s="136"/>
      <c r="BWN117" s="136"/>
      <c r="BWO117" s="136"/>
      <c r="BWP117" s="136"/>
      <c r="BWQ117" s="136"/>
      <c r="BWR117" s="136"/>
      <c r="BWS117" s="136"/>
      <c r="BWT117" s="136"/>
      <c r="BWU117" s="136"/>
      <c r="BWV117" s="136"/>
      <c r="BWW117" s="136"/>
      <c r="BWX117" s="136"/>
      <c r="BWY117" s="136"/>
      <c r="BWZ117" s="136"/>
      <c r="BXA117" s="136"/>
      <c r="BXB117" s="136"/>
      <c r="BXC117" s="136"/>
      <c r="BXD117" s="136"/>
      <c r="BXE117" s="136"/>
      <c r="BXF117" s="136"/>
      <c r="BXG117" s="136"/>
      <c r="BXH117" s="136"/>
      <c r="BXI117" s="136"/>
      <c r="BXJ117" s="136"/>
      <c r="BXK117" s="136"/>
      <c r="BXL117" s="136"/>
      <c r="BXM117" s="136"/>
      <c r="BXN117" s="136"/>
      <c r="BXO117" s="136"/>
      <c r="BXP117" s="136"/>
      <c r="BXQ117" s="136"/>
      <c r="BXR117" s="136"/>
      <c r="BXS117" s="136"/>
      <c r="BXT117" s="136"/>
      <c r="BXU117" s="136"/>
      <c r="BXV117" s="136"/>
      <c r="BXW117" s="136"/>
      <c r="BXX117" s="136"/>
      <c r="BXY117" s="136"/>
      <c r="BXZ117" s="136"/>
      <c r="BYA117" s="136"/>
      <c r="BYB117" s="136"/>
      <c r="BYC117" s="136"/>
      <c r="BYD117" s="136"/>
      <c r="BYE117" s="136"/>
      <c r="BYF117" s="136"/>
      <c r="BYG117" s="136"/>
      <c r="BYH117" s="136"/>
      <c r="BYI117" s="136"/>
      <c r="BYJ117" s="136"/>
      <c r="BYK117" s="136"/>
      <c r="BYL117" s="136"/>
      <c r="BYM117" s="136"/>
      <c r="BYN117" s="136"/>
      <c r="BYO117" s="136"/>
      <c r="BYP117" s="136"/>
      <c r="BYQ117" s="136"/>
      <c r="BYR117" s="136"/>
      <c r="BYS117" s="136"/>
      <c r="BYT117" s="136"/>
      <c r="BYU117" s="136"/>
      <c r="BYV117" s="136"/>
      <c r="BYW117" s="136"/>
      <c r="BYX117" s="136"/>
      <c r="BYY117" s="136"/>
      <c r="BYZ117" s="136"/>
      <c r="BZA117" s="136"/>
      <c r="BZB117" s="136"/>
      <c r="BZC117" s="136"/>
      <c r="BZD117" s="136"/>
      <c r="BZE117" s="136"/>
      <c r="BZF117" s="136"/>
      <c r="BZG117" s="136"/>
      <c r="BZH117" s="136"/>
      <c r="BZI117" s="136"/>
      <c r="BZJ117" s="136"/>
      <c r="BZK117" s="136"/>
      <c r="BZL117" s="136"/>
      <c r="BZM117" s="136"/>
      <c r="BZN117" s="136"/>
      <c r="BZO117" s="136"/>
      <c r="BZP117" s="136"/>
      <c r="BZQ117" s="136"/>
      <c r="BZR117" s="136"/>
      <c r="BZS117" s="136"/>
      <c r="BZT117" s="136"/>
      <c r="BZU117" s="136"/>
      <c r="BZV117" s="136"/>
      <c r="BZW117" s="136"/>
      <c r="BZX117" s="136"/>
      <c r="BZY117" s="136"/>
      <c r="BZZ117" s="136"/>
      <c r="CAA117" s="136"/>
      <c r="CAB117" s="136"/>
      <c r="CAC117" s="136"/>
      <c r="CAD117" s="136"/>
      <c r="CAE117" s="136"/>
      <c r="CAF117" s="136"/>
      <c r="CAG117" s="136"/>
      <c r="CAH117" s="136"/>
      <c r="CAI117" s="136"/>
      <c r="CAJ117" s="136"/>
      <c r="CAK117" s="136"/>
      <c r="CAL117" s="136"/>
      <c r="CAM117" s="136"/>
      <c r="CAN117" s="136"/>
      <c r="CAO117" s="136"/>
      <c r="CAP117" s="136"/>
      <c r="CAQ117" s="136"/>
      <c r="CAR117" s="136"/>
      <c r="CAS117" s="136"/>
      <c r="CAT117" s="136"/>
      <c r="CAU117" s="136"/>
      <c r="CAV117" s="136"/>
      <c r="CAW117" s="136"/>
      <c r="CAX117" s="136"/>
      <c r="CAY117" s="136"/>
      <c r="CAZ117" s="136"/>
      <c r="CBA117" s="136"/>
      <c r="CBB117" s="136"/>
      <c r="CBC117" s="136"/>
      <c r="CBD117" s="136"/>
      <c r="CBE117" s="136"/>
      <c r="CBF117" s="136"/>
      <c r="CBG117" s="136"/>
      <c r="CBH117" s="136"/>
      <c r="CBI117" s="136"/>
      <c r="CBJ117" s="136"/>
      <c r="CBK117" s="136"/>
      <c r="CBL117" s="136"/>
    </row>
    <row r="118" spans="1:2092" s="116" customFormat="1" x14ac:dyDescent="0.25">
      <c r="B118" s="29" t="s">
        <v>158</v>
      </c>
      <c r="C118" s="29"/>
      <c r="D118" s="33">
        <v>41324946.579999998</v>
      </c>
      <c r="E118" s="33">
        <v>47500065.689999998</v>
      </c>
      <c r="F118" s="33">
        <v>30807242.34</v>
      </c>
      <c r="G118" s="33">
        <v>379054541.37</v>
      </c>
      <c r="H118" s="33">
        <v>87770703.469999999</v>
      </c>
      <c r="I118" s="33">
        <v>22412288.75</v>
      </c>
      <c r="J118" s="33">
        <v>64101402.57</v>
      </c>
      <c r="K118" s="33">
        <v>36766276.689999998</v>
      </c>
      <c r="L118" s="33">
        <v>23053412.129999999</v>
      </c>
      <c r="M118" s="33">
        <v>58746521.869999997</v>
      </c>
      <c r="N118" s="33">
        <f>SUM(D118:M118)</f>
        <v>791537401.46000004</v>
      </c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  <c r="AJ118" s="136"/>
      <c r="AK118" s="136"/>
      <c r="AL118" s="136"/>
      <c r="AM118" s="136"/>
      <c r="AN118" s="136"/>
      <c r="AO118" s="136"/>
      <c r="AP118" s="136"/>
      <c r="AQ118" s="136"/>
      <c r="AR118" s="136"/>
      <c r="AS118" s="136"/>
      <c r="AT118" s="136"/>
      <c r="AU118" s="136"/>
      <c r="AV118" s="136"/>
      <c r="AW118" s="136"/>
      <c r="AX118" s="136"/>
      <c r="AY118" s="136"/>
      <c r="AZ118" s="136"/>
      <c r="BA118" s="136"/>
      <c r="BB118" s="136"/>
      <c r="BC118" s="136"/>
      <c r="BD118" s="136"/>
      <c r="BE118" s="136"/>
      <c r="BF118" s="136"/>
      <c r="BG118" s="136"/>
      <c r="BH118" s="136"/>
      <c r="BI118" s="136"/>
      <c r="BJ118" s="136"/>
      <c r="BK118" s="136"/>
      <c r="BL118" s="136"/>
      <c r="BM118" s="136"/>
      <c r="BN118" s="136"/>
      <c r="BO118" s="136"/>
      <c r="BP118" s="136"/>
      <c r="BQ118" s="136"/>
      <c r="BR118" s="136"/>
      <c r="BS118" s="136"/>
      <c r="BT118" s="136"/>
      <c r="BU118" s="136"/>
      <c r="BV118" s="136"/>
      <c r="BW118" s="136"/>
      <c r="BX118" s="136"/>
      <c r="BY118" s="136"/>
      <c r="BZ118" s="136"/>
      <c r="CA118" s="136"/>
      <c r="CB118" s="136"/>
      <c r="CC118" s="136"/>
      <c r="CD118" s="136"/>
      <c r="CE118" s="136"/>
      <c r="CF118" s="136"/>
      <c r="CG118" s="136"/>
      <c r="CH118" s="136"/>
      <c r="CI118" s="136"/>
      <c r="CJ118" s="136"/>
      <c r="CK118" s="136"/>
      <c r="CL118" s="136"/>
      <c r="CM118" s="136"/>
      <c r="CN118" s="136"/>
      <c r="CO118" s="136"/>
      <c r="CP118" s="136"/>
      <c r="CQ118" s="136"/>
      <c r="CR118" s="136"/>
      <c r="CS118" s="136"/>
      <c r="CT118" s="136"/>
      <c r="CU118" s="136"/>
      <c r="CV118" s="136"/>
      <c r="CW118" s="136"/>
      <c r="CX118" s="136"/>
      <c r="CY118" s="136"/>
      <c r="CZ118" s="136"/>
      <c r="DA118" s="136"/>
      <c r="DB118" s="136"/>
      <c r="DC118" s="136"/>
      <c r="DD118" s="136"/>
      <c r="DE118" s="136"/>
      <c r="DF118" s="136"/>
      <c r="DG118" s="136"/>
      <c r="DH118" s="136"/>
      <c r="DI118" s="136"/>
      <c r="DJ118" s="136"/>
      <c r="DK118" s="136"/>
      <c r="DL118" s="136"/>
      <c r="DM118" s="136"/>
      <c r="DN118" s="136"/>
      <c r="DO118" s="136"/>
      <c r="DP118" s="136"/>
      <c r="DQ118" s="136"/>
      <c r="DR118" s="136"/>
      <c r="DS118" s="136"/>
      <c r="DT118" s="136"/>
      <c r="DU118" s="136"/>
      <c r="DV118" s="136"/>
      <c r="DW118" s="136"/>
      <c r="DX118" s="136"/>
      <c r="DY118" s="136"/>
      <c r="DZ118" s="136"/>
      <c r="EA118" s="136"/>
      <c r="EB118" s="136"/>
      <c r="EC118" s="136"/>
      <c r="ED118" s="136"/>
      <c r="EE118" s="136"/>
      <c r="EF118" s="136"/>
      <c r="EG118" s="136"/>
      <c r="EH118" s="136"/>
      <c r="EI118" s="136"/>
      <c r="EJ118" s="136"/>
      <c r="EK118" s="136"/>
      <c r="EL118" s="136"/>
      <c r="EM118" s="136"/>
      <c r="EN118" s="136"/>
      <c r="EO118" s="136"/>
      <c r="EP118" s="136"/>
      <c r="EQ118" s="136"/>
      <c r="ER118" s="136"/>
      <c r="ES118" s="136"/>
      <c r="ET118" s="136"/>
      <c r="EU118" s="136"/>
      <c r="EV118" s="136"/>
      <c r="EW118" s="136"/>
      <c r="EX118" s="136"/>
      <c r="EY118" s="136"/>
      <c r="EZ118" s="136"/>
      <c r="FA118" s="136"/>
      <c r="FB118" s="136"/>
      <c r="FC118" s="136"/>
      <c r="FD118" s="136"/>
      <c r="FE118" s="136"/>
      <c r="FF118" s="136"/>
      <c r="FG118" s="136"/>
      <c r="FH118" s="136"/>
      <c r="FI118" s="136"/>
      <c r="FJ118" s="136"/>
      <c r="FK118" s="136"/>
      <c r="FL118" s="136"/>
      <c r="FM118" s="136"/>
      <c r="FN118" s="136"/>
      <c r="FO118" s="136"/>
      <c r="FP118" s="136"/>
      <c r="FQ118" s="136"/>
      <c r="FR118" s="136"/>
      <c r="FS118" s="136"/>
      <c r="FT118" s="136"/>
      <c r="FU118" s="136"/>
      <c r="FV118" s="136"/>
      <c r="FW118" s="136"/>
      <c r="FX118" s="136"/>
      <c r="FY118" s="136"/>
      <c r="FZ118" s="136"/>
      <c r="GA118" s="136"/>
      <c r="GB118" s="136"/>
      <c r="GC118" s="136"/>
      <c r="GD118" s="136"/>
      <c r="GE118" s="136"/>
      <c r="GF118" s="136"/>
      <c r="GG118" s="136"/>
      <c r="GH118" s="136"/>
      <c r="GI118" s="136"/>
      <c r="GJ118" s="136"/>
      <c r="GK118" s="136"/>
      <c r="GL118" s="136"/>
      <c r="GM118" s="136"/>
      <c r="GN118" s="136"/>
      <c r="GO118" s="136"/>
      <c r="GP118" s="136"/>
      <c r="GQ118" s="136"/>
      <c r="GR118" s="136"/>
      <c r="GS118" s="136"/>
      <c r="GT118" s="136"/>
      <c r="GU118" s="136"/>
      <c r="GV118" s="136"/>
      <c r="GW118" s="136"/>
      <c r="GX118" s="136"/>
      <c r="GY118" s="136"/>
      <c r="GZ118" s="136"/>
      <c r="HA118" s="136"/>
      <c r="HB118" s="136"/>
      <c r="HC118" s="136"/>
      <c r="HD118" s="136"/>
      <c r="HE118" s="136"/>
      <c r="HF118" s="136"/>
      <c r="HG118" s="136"/>
      <c r="HH118" s="136"/>
      <c r="HI118" s="136"/>
      <c r="HJ118" s="136"/>
      <c r="HK118" s="136"/>
      <c r="HL118" s="136"/>
      <c r="HM118" s="136"/>
      <c r="HN118" s="136"/>
      <c r="HO118" s="136"/>
      <c r="HP118" s="136"/>
      <c r="HQ118" s="136"/>
      <c r="HR118" s="136"/>
      <c r="HS118" s="136"/>
      <c r="HT118" s="136"/>
      <c r="HU118" s="136"/>
      <c r="HV118" s="136"/>
      <c r="HW118" s="136"/>
      <c r="HX118" s="136"/>
      <c r="HY118" s="136"/>
      <c r="HZ118" s="136"/>
      <c r="IA118" s="136"/>
      <c r="IB118" s="136"/>
      <c r="IC118" s="136"/>
      <c r="ID118" s="136"/>
      <c r="IE118" s="136"/>
      <c r="IF118" s="136"/>
      <c r="IG118" s="136"/>
      <c r="IH118" s="136"/>
      <c r="II118" s="136"/>
      <c r="IJ118" s="136"/>
      <c r="IK118" s="136"/>
      <c r="IL118" s="136"/>
      <c r="IM118" s="136"/>
      <c r="IN118" s="136"/>
      <c r="IO118" s="136"/>
      <c r="IP118" s="136"/>
      <c r="IQ118" s="136"/>
      <c r="IR118" s="136"/>
      <c r="IS118" s="136"/>
      <c r="IT118" s="136"/>
      <c r="IU118" s="136"/>
      <c r="IV118" s="136"/>
      <c r="IW118" s="136"/>
      <c r="IX118" s="136"/>
      <c r="IY118" s="136"/>
      <c r="IZ118" s="136"/>
      <c r="JA118" s="136"/>
      <c r="JB118" s="136"/>
      <c r="JC118" s="136"/>
      <c r="JD118" s="136"/>
      <c r="JE118" s="136"/>
      <c r="JF118" s="136"/>
      <c r="JG118" s="136"/>
      <c r="JH118" s="136"/>
      <c r="JI118" s="136"/>
      <c r="JJ118" s="136"/>
      <c r="JK118" s="136"/>
      <c r="JL118" s="136"/>
      <c r="JM118" s="136"/>
      <c r="JN118" s="136"/>
      <c r="JO118" s="136"/>
      <c r="JP118" s="136"/>
      <c r="JQ118" s="136"/>
      <c r="JR118" s="136"/>
      <c r="JS118" s="136"/>
      <c r="JT118" s="136"/>
      <c r="JU118" s="136"/>
      <c r="JV118" s="136"/>
      <c r="JW118" s="136"/>
      <c r="JX118" s="136"/>
      <c r="JY118" s="136"/>
      <c r="JZ118" s="136"/>
      <c r="KA118" s="136"/>
      <c r="KB118" s="136"/>
      <c r="KC118" s="136"/>
      <c r="KD118" s="136"/>
      <c r="KE118" s="136"/>
      <c r="KF118" s="136"/>
      <c r="KG118" s="136"/>
      <c r="KH118" s="136"/>
      <c r="KI118" s="136"/>
      <c r="KJ118" s="136"/>
      <c r="KK118" s="136"/>
      <c r="KL118" s="136"/>
      <c r="KM118" s="136"/>
      <c r="KN118" s="136"/>
      <c r="KO118" s="136"/>
      <c r="KP118" s="136"/>
      <c r="KQ118" s="136"/>
      <c r="KR118" s="136"/>
      <c r="KS118" s="136"/>
      <c r="KT118" s="136"/>
      <c r="KU118" s="136"/>
      <c r="KV118" s="136"/>
      <c r="KW118" s="136"/>
      <c r="KX118" s="136"/>
      <c r="KY118" s="136"/>
      <c r="KZ118" s="136"/>
      <c r="LA118" s="136"/>
      <c r="LB118" s="136"/>
      <c r="LC118" s="136"/>
      <c r="LD118" s="136"/>
      <c r="LE118" s="136"/>
      <c r="LF118" s="136"/>
      <c r="LG118" s="136"/>
      <c r="LH118" s="136"/>
      <c r="LI118" s="136"/>
      <c r="LJ118" s="136"/>
      <c r="LK118" s="136"/>
      <c r="LL118" s="136"/>
      <c r="LM118" s="136"/>
      <c r="LN118" s="136"/>
      <c r="LO118" s="136"/>
      <c r="LP118" s="136"/>
      <c r="LQ118" s="136"/>
      <c r="LR118" s="136"/>
      <c r="LS118" s="136"/>
      <c r="LT118" s="136"/>
      <c r="LU118" s="136"/>
      <c r="LV118" s="136"/>
      <c r="LW118" s="136"/>
      <c r="LX118" s="136"/>
      <c r="LY118" s="136"/>
      <c r="LZ118" s="136"/>
      <c r="MA118" s="136"/>
      <c r="MB118" s="136"/>
      <c r="MC118" s="136"/>
      <c r="MD118" s="136"/>
      <c r="ME118" s="136"/>
      <c r="MF118" s="136"/>
      <c r="MG118" s="136"/>
      <c r="MH118" s="136"/>
      <c r="MI118" s="136"/>
      <c r="MJ118" s="136"/>
      <c r="MK118" s="136"/>
      <c r="ML118" s="136"/>
      <c r="MM118" s="136"/>
      <c r="MN118" s="136"/>
      <c r="MO118" s="136"/>
      <c r="MP118" s="136"/>
      <c r="MQ118" s="136"/>
      <c r="MR118" s="136"/>
      <c r="MS118" s="136"/>
      <c r="MT118" s="136"/>
      <c r="MU118" s="136"/>
      <c r="MV118" s="136"/>
      <c r="MW118" s="136"/>
      <c r="MX118" s="136"/>
      <c r="MY118" s="136"/>
      <c r="MZ118" s="136"/>
      <c r="NA118" s="136"/>
      <c r="NB118" s="136"/>
      <c r="NC118" s="136"/>
      <c r="ND118" s="136"/>
      <c r="NE118" s="136"/>
      <c r="NF118" s="136"/>
      <c r="NG118" s="136"/>
      <c r="NH118" s="136"/>
      <c r="NI118" s="136"/>
      <c r="NJ118" s="136"/>
      <c r="NK118" s="136"/>
      <c r="NL118" s="136"/>
      <c r="NM118" s="136"/>
      <c r="NN118" s="136"/>
      <c r="NO118" s="136"/>
      <c r="NP118" s="136"/>
      <c r="NQ118" s="136"/>
      <c r="NR118" s="136"/>
      <c r="NS118" s="136"/>
      <c r="NT118" s="136"/>
      <c r="NU118" s="136"/>
      <c r="NV118" s="136"/>
      <c r="NW118" s="136"/>
      <c r="NX118" s="136"/>
      <c r="NY118" s="136"/>
      <c r="NZ118" s="136"/>
      <c r="OA118" s="136"/>
      <c r="OB118" s="136"/>
      <c r="OC118" s="136"/>
      <c r="OD118" s="136"/>
      <c r="OE118" s="136"/>
      <c r="OF118" s="136"/>
      <c r="OG118" s="136"/>
      <c r="OH118" s="136"/>
      <c r="OI118" s="136"/>
      <c r="OJ118" s="136"/>
      <c r="OK118" s="136"/>
      <c r="OL118" s="136"/>
      <c r="OM118" s="136"/>
      <c r="ON118" s="136"/>
      <c r="OO118" s="136"/>
      <c r="OP118" s="136"/>
      <c r="OQ118" s="136"/>
      <c r="OR118" s="136"/>
      <c r="OS118" s="136"/>
      <c r="OT118" s="136"/>
      <c r="OU118" s="136"/>
      <c r="OV118" s="136"/>
      <c r="OW118" s="136"/>
      <c r="OX118" s="136"/>
      <c r="OY118" s="136"/>
      <c r="OZ118" s="136"/>
      <c r="PA118" s="136"/>
      <c r="PB118" s="136"/>
      <c r="PC118" s="136"/>
      <c r="PD118" s="136"/>
      <c r="PE118" s="136"/>
      <c r="PF118" s="136"/>
      <c r="PG118" s="136"/>
      <c r="PH118" s="136"/>
      <c r="PI118" s="136"/>
      <c r="PJ118" s="136"/>
      <c r="PK118" s="136"/>
      <c r="PL118" s="136"/>
      <c r="PM118" s="136"/>
      <c r="PN118" s="136"/>
      <c r="PO118" s="136"/>
      <c r="PP118" s="136"/>
      <c r="PQ118" s="136"/>
      <c r="PR118" s="136"/>
      <c r="PS118" s="136"/>
      <c r="PT118" s="136"/>
      <c r="PU118" s="136"/>
      <c r="PV118" s="136"/>
      <c r="PW118" s="136"/>
      <c r="PX118" s="136"/>
      <c r="PY118" s="136"/>
      <c r="PZ118" s="136"/>
      <c r="QA118" s="136"/>
      <c r="QB118" s="136"/>
      <c r="QC118" s="136"/>
      <c r="QD118" s="136"/>
      <c r="QE118" s="136"/>
      <c r="QF118" s="136"/>
      <c r="QG118" s="136"/>
      <c r="QH118" s="136"/>
      <c r="QI118" s="136"/>
      <c r="QJ118" s="136"/>
      <c r="QK118" s="136"/>
      <c r="QL118" s="136"/>
      <c r="QM118" s="136"/>
      <c r="QN118" s="136"/>
      <c r="QO118" s="136"/>
      <c r="QP118" s="136"/>
      <c r="QQ118" s="136"/>
      <c r="QR118" s="136"/>
      <c r="QS118" s="136"/>
      <c r="QT118" s="136"/>
      <c r="QU118" s="136"/>
      <c r="QV118" s="136"/>
      <c r="QW118" s="136"/>
      <c r="QX118" s="136"/>
      <c r="QY118" s="136"/>
      <c r="QZ118" s="136"/>
      <c r="RA118" s="136"/>
      <c r="RB118" s="136"/>
      <c r="RC118" s="136"/>
      <c r="RD118" s="136"/>
      <c r="RE118" s="136"/>
      <c r="RF118" s="136"/>
      <c r="RG118" s="136"/>
      <c r="RH118" s="136"/>
      <c r="RI118" s="136"/>
      <c r="RJ118" s="136"/>
      <c r="RK118" s="136"/>
      <c r="RL118" s="136"/>
      <c r="RM118" s="136"/>
      <c r="RN118" s="136"/>
      <c r="RO118" s="136"/>
      <c r="RP118" s="136"/>
      <c r="RQ118" s="136"/>
      <c r="RR118" s="136"/>
      <c r="RS118" s="136"/>
      <c r="RT118" s="136"/>
      <c r="RU118" s="136"/>
      <c r="RV118" s="136"/>
      <c r="RW118" s="136"/>
      <c r="RX118" s="136"/>
      <c r="RY118" s="136"/>
      <c r="RZ118" s="136"/>
      <c r="SA118" s="136"/>
      <c r="SB118" s="136"/>
      <c r="SC118" s="136"/>
      <c r="SD118" s="136"/>
      <c r="SE118" s="136"/>
      <c r="SF118" s="136"/>
      <c r="SG118" s="136"/>
      <c r="SH118" s="136"/>
      <c r="SI118" s="136"/>
      <c r="SJ118" s="136"/>
      <c r="SK118" s="136"/>
      <c r="SL118" s="136"/>
      <c r="SM118" s="136"/>
      <c r="SN118" s="136"/>
      <c r="SO118" s="136"/>
      <c r="SP118" s="136"/>
      <c r="SQ118" s="136"/>
      <c r="SR118" s="136"/>
      <c r="SS118" s="136"/>
      <c r="ST118" s="136"/>
      <c r="SU118" s="136"/>
      <c r="SV118" s="136"/>
      <c r="SW118" s="136"/>
      <c r="SX118" s="136"/>
      <c r="SY118" s="136"/>
      <c r="SZ118" s="136"/>
      <c r="TA118" s="136"/>
      <c r="TB118" s="136"/>
      <c r="TC118" s="136"/>
      <c r="TD118" s="136"/>
      <c r="TE118" s="136"/>
      <c r="TF118" s="136"/>
      <c r="TG118" s="136"/>
      <c r="TH118" s="136"/>
      <c r="TI118" s="136"/>
      <c r="TJ118" s="136"/>
      <c r="TK118" s="136"/>
      <c r="TL118" s="136"/>
      <c r="TM118" s="136"/>
      <c r="TN118" s="136"/>
      <c r="TO118" s="136"/>
      <c r="TP118" s="136"/>
      <c r="TQ118" s="136"/>
      <c r="TR118" s="136"/>
      <c r="TS118" s="136"/>
      <c r="TT118" s="136"/>
      <c r="TU118" s="136"/>
      <c r="TV118" s="136"/>
      <c r="TW118" s="136"/>
      <c r="TX118" s="136"/>
      <c r="TY118" s="136"/>
      <c r="TZ118" s="136"/>
      <c r="UA118" s="136"/>
      <c r="UB118" s="136"/>
      <c r="UC118" s="136"/>
      <c r="UD118" s="136"/>
      <c r="UE118" s="136"/>
      <c r="UF118" s="136"/>
      <c r="UG118" s="136"/>
      <c r="UH118" s="136"/>
      <c r="UI118" s="136"/>
      <c r="UJ118" s="136"/>
      <c r="UK118" s="136"/>
      <c r="UL118" s="136"/>
      <c r="UM118" s="136"/>
      <c r="UN118" s="136"/>
      <c r="UO118" s="136"/>
      <c r="UP118" s="136"/>
      <c r="UQ118" s="136"/>
      <c r="UR118" s="136"/>
      <c r="US118" s="136"/>
      <c r="UT118" s="136"/>
      <c r="UU118" s="136"/>
      <c r="UV118" s="136"/>
      <c r="UW118" s="136"/>
      <c r="UX118" s="136"/>
      <c r="UY118" s="136"/>
      <c r="UZ118" s="136"/>
      <c r="VA118" s="136"/>
      <c r="VB118" s="136"/>
      <c r="VC118" s="136"/>
      <c r="VD118" s="136"/>
      <c r="VE118" s="136"/>
      <c r="VF118" s="136"/>
      <c r="VG118" s="136"/>
      <c r="VH118" s="136"/>
      <c r="VI118" s="136"/>
      <c r="VJ118" s="136"/>
      <c r="VK118" s="136"/>
      <c r="VL118" s="136"/>
      <c r="VM118" s="136"/>
      <c r="VN118" s="136"/>
      <c r="VO118" s="136"/>
      <c r="VP118" s="136"/>
      <c r="VQ118" s="136"/>
      <c r="VR118" s="136"/>
      <c r="VS118" s="136"/>
      <c r="VT118" s="136"/>
      <c r="VU118" s="136"/>
      <c r="VV118" s="136"/>
      <c r="VW118" s="136"/>
      <c r="VX118" s="136"/>
      <c r="VY118" s="136"/>
      <c r="VZ118" s="136"/>
      <c r="WA118" s="136"/>
      <c r="WB118" s="136"/>
      <c r="WC118" s="136"/>
      <c r="WD118" s="136"/>
      <c r="WE118" s="136"/>
      <c r="WF118" s="136"/>
      <c r="WG118" s="136"/>
      <c r="WH118" s="136"/>
      <c r="WI118" s="136"/>
      <c r="WJ118" s="136"/>
      <c r="WK118" s="136"/>
      <c r="WL118" s="136"/>
      <c r="WM118" s="136"/>
      <c r="WN118" s="136"/>
      <c r="WO118" s="136"/>
      <c r="WP118" s="136"/>
      <c r="WQ118" s="136"/>
      <c r="WR118" s="136"/>
      <c r="WS118" s="136"/>
      <c r="WT118" s="136"/>
      <c r="WU118" s="136"/>
      <c r="WV118" s="136"/>
      <c r="WW118" s="136"/>
      <c r="WX118" s="136"/>
      <c r="WY118" s="136"/>
      <c r="WZ118" s="136"/>
      <c r="XA118" s="136"/>
      <c r="XB118" s="136"/>
      <c r="XC118" s="136"/>
      <c r="XD118" s="136"/>
      <c r="XE118" s="136"/>
      <c r="XF118" s="136"/>
      <c r="XG118" s="136"/>
      <c r="XH118" s="136"/>
      <c r="XI118" s="136"/>
      <c r="XJ118" s="136"/>
      <c r="XK118" s="136"/>
      <c r="XL118" s="136"/>
      <c r="XM118" s="136"/>
      <c r="XN118" s="136"/>
      <c r="XO118" s="136"/>
      <c r="XP118" s="136"/>
      <c r="XQ118" s="136"/>
      <c r="XR118" s="136"/>
      <c r="XS118" s="136"/>
      <c r="XT118" s="136"/>
      <c r="XU118" s="136"/>
      <c r="XV118" s="136"/>
      <c r="XW118" s="136"/>
      <c r="XX118" s="136"/>
      <c r="XY118" s="136"/>
      <c r="XZ118" s="136"/>
      <c r="YA118" s="136"/>
      <c r="YB118" s="136"/>
      <c r="YC118" s="136"/>
      <c r="YD118" s="136"/>
      <c r="YE118" s="136"/>
      <c r="YF118" s="136"/>
      <c r="YG118" s="136"/>
      <c r="YH118" s="136"/>
      <c r="YI118" s="136"/>
      <c r="YJ118" s="136"/>
      <c r="YK118" s="136"/>
      <c r="YL118" s="136"/>
      <c r="YM118" s="136"/>
      <c r="YN118" s="136"/>
      <c r="YO118" s="136"/>
      <c r="YP118" s="136"/>
      <c r="YQ118" s="136"/>
      <c r="YR118" s="136"/>
      <c r="YS118" s="136"/>
      <c r="YT118" s="136"/>
      <c r="YU118" s="136"/>
      <c r="YV118" s="136"/>
      <c r="YW118" s="136"/>
      <c r="YX118" s="136"/>
      <c r="YY118" s="136"/>
      <c r="YZ118" s="136"/>
      <c r="ZA118" s="136"/>
      <c r="ZB118" s="136"/>
      <c r="ZC118" s="136"/>
      <c r="ZD118" s="136"/>
      <c r="ZE118" s="136"/>
      <c r="ZF118" s="136"/>
      <c r="ZG118" s="136"/>
      <c r="ZH118" s="136"/>
      <c r="ZI118" s="136"/>
      <c r="ZJ118" s="136"/>
      <c r="ZK118" s="136"/>
      <c r="ZL118" s="136"/>
      <c r="ZM118" s="136"/>
      <c r="ZN118" s="136"/>
      <c r="ZO118" s="136"/>
      <c r="ZP118" s="136"/>
      <c r="ZQ118" s="136"/>
      <c r="ZR118" s="136"/>
      <c r="ZS118" s="136"/>
      <c r="ZT118" s="136"/>
      <c r="ZU118" s="136"/>
      <c r="ZV118" s="136"/>
      <c r="ZW118" s="136"/>
      <c r="ZX118" s="136"/>
      <c r="ZY118" s="136"/>
      <c r="ZZ118" s="136"/>
      <c r="AAA118" s="136"/>
      <c r="AAB118" s="136"/>
      <c r="AAC118" s="136"/>
      <c r="AAD118" s="136"/>
      <c r="AAE118" s="136"/>
      <c r="AAF118" s="136"/>
      <c r="AAG118" s="136"/>
      <c r="AAH118" s="136"/>
      <c r="AAI118" s="136"/>
      <c r="AAJ118" s="136"/>
      <c r="AAK118" s="136"/>
      <c r="AAL118" s="136"/>
      <c r="AAM118" s="136"/>
      <c r="AAN118" s="136"/>
      <c r="AAO118" s="136"/>
      <c r="AAP118" s="136"/>
      <c r="AAQ118" s="136"/>
      <c r="AAR118" s="136"/>
      <c r="AAS118" s="136"/>
      <c r="AAT118" s="136"/>
      <c r="AAU118" s="136"/>
      <c r="AAV118" s="136"/>
      <c r="AAW118" s="136"/>
      <c r="AAX118" s="136"/>
      <c r="AAY118" s="136"/>
      <c r="AAZ118" s="136"/>
      <c r="ABA118" s="136"/>
      <c r="ABB118" s="136"/>
      <c r="ABC118" s="136"/>
      <c r="ABD118" s="136"/>
      <c r="ABE118" s="136"/>
      <c r="ABF118" s="136"/>
      <c r="ABG118" s="136"/>
      <c r="ABH118" s="136"/>
      <c r="ABI118" s="136"/>
      <c r="ABJ118" s="136"/>
      <c r="ABK118" s="136"/>
      <c r="ABL118" s="136"/>
      <c r="ABM118" s="136"/>
      <c r="ABN118" s="136"/>
      <c r="ABO118" s="136"/>
      <c r="ABP118" s="136"/>
      <c r="ABQ118" s="136"/>
      <c r="ABR118" s="136"/>
      <c r="ABS118" s="136"/>
      <c r="ABT118" s="136"/>
      <c r="ABU118" s="136"/>
      <c r="ABV118" s="136"/>
      <c r="ABW118" s="136"/>
      <c r="ABX118" s="136"/>
      <c r="ABY118" s="136"/>
      <c r="ABZ118" s="136"/>
      <c r="ACA118" s="136"/>
      <c r="ACB118" s="136"/>
      <c r="ACC118" s="136"/>
      <c r="ACD118" s="136"/>
      <c r="ACE118" s="136"/>
      <c r="ACF118" s="136"/>
      <c r="ACG118" s="136"/>
      <c r="ACH118" s="136"/>
      <c r="ACI118" s="136"/>
      <c r="ACJ118" s="136"/>
      <c r="ACK118" s="136"/>
      <c r="ACL118" s="136"/>
      <c r="ACM118" s="136"/>
      <c r="ACN118" s="136"/>
      <c r="ACO118" s="136"/>
      <c r="ACP118" s="136"/>
      <c r="ACQ118" s="136"/>
      <c r="ACR118" s="136"/>
      <c r="ACS118" s="136"/>
      <c r="ACT118" s="136"/>
      <c r="ACU118" s="136"/>
      <c r="ACV118" s="136"/>
      <c r="ACW118" s="136"/>
      <c r="ACX118" s="136"/>
      <c r="ACY118" s="136"/>
      <c r="ACZ118" s="136"/>
      <c r="ADA118" s="136"/>
      <c r="ADB118" s="136"/>
      <c r="ADC118" s="136"/>
      <c r="ADD118" s="136"/>
      <c r="ADE118" s="136"/>
      <c r="ADF118" s="136"/>
      <c r="ADG118" s="136"/>
      <c r="ADH118" s="136"/>
      <c r="ADI118" s="136"/>
      <c r="ADJ118" s="136"/>
      <c r="ADK118" s="136"/>
      <c r="ADL118" s="136"/>
      <c r="ADM118" s="136"/>
      <c r="ADN118" s="136"/>
      <c r="ADO118" s="136"/>
      <c r="ADP118" s="136"/>
      <c r="ADQ118" s="136"/>
      <c r="ADR118" s="136"/>
      <c r="ADS118" s="136"/>
      <c r="ADT118" s="136"/>
      <c r="ADU118" s="136"/>
      <c r="ADV118" s="136"/>
      <c r="ADW118" s="136"/>
      <c r="ADX118" s="136"/>
      <c r="ADY118" s="136"/>
      <c r="ADZ118" s="136"/>
      <c r="AEA118" s="136"/>
      <c r="AEB118" s="136"/>
      <c r="AEC118" s="136"/>
      <c r="AED118" s="136"/>
      <c r="AEE118" s="136"/>
      <c r="AEF118" s="136"/>
      <c r="AEG118" s="136"/>
      <c r="AEH118" s="136"/>
      <c r="AEI118" s="136"/>
      <c r="AEJ118" s="136"/>
      <c r="AEK118" s="136"/>
      <c r="AEL118" s="136"/>
      <c r="AEM118" s="136"/>
      <c r="AEN118" s="136"/>
      <c r="AEO118" s="136"/>
      <c r="AEP118" s="136"/>
      <c r="AEQ118" s="136"/>
      <c r="AER118" s="136"/>
      <c r="AES118" s="136"/>
      <c r="AET118" s="136"/>
      <c r="AEU118" s="136"/>
      <c r="AEV118" s="136"/>
      <c r="AEW118" s="136"/>
      <c r="AEX118" s="136"/>
      <c r="AEY118" s="136"/>
      <c r="AEZ118" s="136"/>
      <c r="AFA118" s="136"/>
      <c r="AFB118" s="136"/>
      <c r="AFC118" s="136"/>
      <c r="AFD118" s="136"/>
      <c r="AFE118" s="136"/>
      <c r="AFF118" s="136"/>
      <c r="AFG118" s="136"/>
      <c r="AFH118" s="136"/>
      <c r="AFI118" s="136"/>
      <c r="AFJ118" s="136"/>
      <c r="AFK118" s="136"/>
      <c r="AFL118" s="136"/>
      <c r="AFM118" s="136"/>
      <c r="AFN118" s="136"/>
      <c r="AFO118" s="136"/>
      <c r="AFP118" s="136"/>
      <c r="AFQ118" s="136"/>
      <c r="AFR118" s="136"/>
      <c r="AFS118" s="136"/>
      <c r="AFT118" s="136"/>
      <c r="AFU118" s="136"/>
      <c r="AFV118" s="136"/>
      <c r="AFW118" s="136"/>
      <c r="AFX118" s="136"/>
      <c r="AFY118" s="136"/>
      <c r="AFZ118" s="136"/>
      <c r="AGA118" s="136"/>
      <c r="AGB118" s="136"/>
      <c r="AGC118" s="136"/>
      <c r="AGD118" s="136"/>
      <c r="AGE118" s="136"/>
      <c r="AGF118" s="136"/>
      <c r="AGG118" s="136"/>
      <c r="AGH118" s="136"/>
      <c r="AGI118" s="136"/>
      <c r="AGJ118" s="136"/>
      <c r="AGK118" s="136"/>
      <c r="AGL118" s="136"/>
      <c r="AGM118" s="136"/>
      <c r="AGN118" s="136"/>
      <c r="AGO118" s="136"/>
      <c r="AGP118" s="136"/>
      <c r="AGQ118" s="136"/>
      <c r="AGR118" s="136"/>
      <c r="AGS118" s="136"/>
      <c r="AGT118" s="136"/>
      <c r="AGU118" s="136"/>
      <c r="AGV118" s="136"/>
      <c r="AGW118" s="136"/>
      <c r="AGX118" s="136"/>
      <c r="AGY118" s="136"/>
      <c r="AGZ118" s="136"/>
      <c r="AHA118" s="136"/>
      <c r="AHB118" s="136"/>
      <c r="AHC118" s="136"/>
      <c r="AHD118" s="136"/>
      <c r="AHE118" s="136"/>
      <c r="AHF118" s="136"/>
      <c r="AHG118" s="136"/>
      <c r="AHH118" s="136"/>
      <c r="AHI118" s="136"/>
      <c r="AHJ118" s="136"/>
      <c r="AHK118" s="136"/>
      <c r="AHL118" s="136"/>
      <c r="AHM118" s="136"/>
      <c r="AHN118" s="136"/>
      <c r="AHO118" s="136"/>
      <c r="AHP118" s="136"/>
      <c r="AHQ118" s="136"/>
      <c r="AHR118" s="136"/>
      <c r="AHS118" s="136"/>
      <c r="AHT118" s="136"/>
      <c r="AHU118" s="136"/>
      <c r="AHV118" s="136"/>
      <c r="AHW118" s="136"/>
      <c r="AHX118" s="136"/>
      <c r="AHY118" s="136"/>
      <c r="AHZ118" s="136"/>
      <c r="AIA118" s="136"/>
      <c r="AIB118" s="136"/>
      <c r="AIC118" s="136"/>
      <c r="AID118" s="136"/>
      <c r="AIE118" s="136"/>
      <c r="AIF118" s="136"/>
      <c r="AIG118" s="136"/>
      <c r="AIH118" s="136"/>
      <c r="AII118" s="136"/>
      <c r="AIJ118" s="136"/>
      <c r="AIK118" s="136"/>
      <c r="AIL118" s="136"/>
      <c r="AIM118" s="136"/>
      <c r="AIN118" s="136"/>
      <c r="AIO118" s="136"/>
      <c r="AIP118" s="136"/>
      <c r="AIQ118" s="136"/>
      <c r="AIR118" s="136"/>
      <c r="AIS118" s="136"/>
      <c r="AIT118" s="136"/>
      <c r="AIU118" s="136"/>
      <c r="AIV118" s="136"/>
      <c r="AIW118" s="136"/>
      <c r="AIX118" s="136"/>
      <c r="AIY118" s="136"/>
      <c r="AIZ118" s="136"/>
      <c r="AJA118" s="136"/>
      <c r="AJB118" s="136"/>
      <c r="AJC118" s="136"/>
      <c r="AJD118" s="136"/>
      <c r="AJE118" s="136"/>
      <c r="AJF118" s="136"/>
      <c r="AJG118" s="136"/>
      <c r="AJH118" s="136"/>
      <c r="AJI118" s="136"/>
      <c r="AJJ118" s="136"/>
      <c r="AJK118" s="136"/>
      <c r="AJL118" s="136"/>
      <c r="AJM118" s="136"/>
      <c r="AJN118" s="136"/>
      <c r="AJO118" s="136"/>
      <c r="AJP118" s="136"/>
      <c r="AJQ118" s="136"/>
      <c r="AJR118" s="136"/>
      <c r="AJS118" s="136"/>
      <c r="AJT118" s="136"/>
      <c r="AJU118" s="136"/>
      <c r="AJV118" s="136"/>
      <c r="AJW118" s="136"/>
      <c r="AJX118" s="136"/>
      <c r="AJY118" s="136"/>
      <c r="AJZ118" s="136"/>
      <c r="AKA118" s="136"/>
      <c r="AKB118" s="136"/>
      <c r="AKC118" s="136"/>
      <c r="AKD118" s="136"/>
      <c r="AKE118" s="136"/>
      <c r="AKF118" s="136"/>
      <c r="AKG118" s="136"/>
      <c r="AKH118" s="136"/>
      <c r="AKI118" s="136"/>
      <c r="AKJ118" s="136"/>
      <c r="AKK118" s="136"/>
      <c r="AKL118" s="136"/>
      <c r="AKM118" s="136"/>
      <c r="AKN118" s="136"/>
      <c r="AKO118" s="136"/>
      <c r="AKP118" s="136"/>
      <c r="AKQ118" s="136"/>
      <c r="AKR118" s="136"/>
      <c r="AKS118" s="136"/>
      <c r="AKT118" s="136"/>
      <c r="AKU118" s="136"/>
      <c r="AKV118" s="136"/>
      <c r="AKW118" s="136"/>
      <c r="AKX118" s="136"/>
      <c r="AKY118" s="136"/>
      <c r="AKZ118" s="136"/>
      <c r="ALA118" s="136"/>
      <c r="ALB118" s="136"/>
      <c r="ALC118" s="136"/>
      <c r="ALD118" s="136"/>
      <c r="ALE118" s="136"/>
      <c r="ALF118" s="136"/>
      <c r="ALG118" s="136"/>
      <c r="ALH118" s="136"/>
      <c r="ALI118" s="136"/>
      <c r="ALJ118" s="136"/>
      <c r="ALK118" s="136"/>
      <c r="ALL118" s="136"/>
      <c r="ALM118" s="136"/>
      <c r="ALN118" s="136"/>
      <c r="ALO118" s="136"/>
      <c r="ALP118" s="136"/>
      <c r="ALQ118" s="136"/>
      <c r="ALR118" s="136"/>
      <c r="ALS118" s="136"/>
      <c r="ALT118" s="136"/>
      <c r="ALU118" s="136"/>
      <c r="ALV118" s="136"/>
      <c r="ALW118" s="136"/>
      <c r="ALX118" s="136"/>
      <c r="ALY118" s="136"/>
      <c r="ALZ118" s="136"/>
      <c r="AMA118" s="136"/>
      <c r="AMB118" s="136"/>
      <c r="AMC118" s="136"/>
      <c r="AMD118" s="136"/>
      <c r="AME118" s="136"/>
      <c r="AMF118" s="136"/>
      <c r="AMG118" s="136"/>
      <c r="AMH118" s="136"/>
      <c r="AMI118" s="136"/>
      <c r="AMJ118" s="136"/>
      <c r="AMK118" s="136"/>
      <c r="AML118" s="136"/>
      <c r="AMM118" s="136"/>
      <c r="AMN118" s="136"/>
      <c r="AMO118" s="136"/>
      <c r="AMP118" s="136"/>
      <c r="AMQ118" s="136"/>
      <c r="AMR118" s="136"/>
      <c r="AMS118" s="136"/>
      <c r="AMT118" s="136"/>
      <c r="AMU118" s="136"/>
      <c r="AMV118" s="136"/>
      <c r="AMW118" s="136"/>
      <c r="AMX118" s="136"/>
      <c r="AMY118" s="136"/>
      <c r="AMZ118" s="136"/>
      <c r="ANA118" s="136"/>
      <c r="ANB118" s="136"/>
      <c r="ANC118" s="136"/>
      <c r="AND118" s="136"/>
      <c r="ANE118" s="136"/>
      <c r="ANF118" s="136"/>
      <c r="ANG118" s="136"/>
      <c r="ANH118" s="136"/>
      <c r="ANI118" s="136"/>
      <c r="ANJ118" s="136"/>
      <c r="ANK118" s="136"/>
      <c r="ANL118" s="136"/>
      <c r="ANM118" s="136"/>
      <c r="ANN118" s="136"/>
      <c r="ANO118" s="136"/>
      <c r="ANP118" s="136"/>
      <c r="ANQ118" s="136"/>
      <c r="ANR118" s="136"/>
      <c r="ANS118" s="136"/>
      <c r="ANT118" s="136"/>
      <c r="ANU118" s="136"/>
      <c r="ANV118" s="136"/>
      <c r="ANW118" s="136"/>
      <c r="ANX118" s="136"/>
      <c r="ANY118" s="136"/>
      <c r="ANZ118" s="136"/>
      <c r="AOA118" s="136"/>
      <c r="AOB118" s="136"/>
      <c r="AOC118" s="136"/>
      <c r="AOD118" s="136"/>
      <c r="AOE118" s="136"/>
      <c r="AOF118" s="136"/>
      <c r="AOG118" s="136"/>
      <c r="AOH118" s="136"/>
      <c r="AOI118" s="136"/>
      <c r="AOJ118" s="136"/>
      <c r="AOK118" s="136"/>
      <c r="AOL118" s="136"/>
      <c r="AOM118" s="136"/>
      <c r="AON118" s="136"/>
      <c r="AOO118" s="136"/>
      <c r="AOP118" s="136"/>
      <c r="AOQ118" s="136"/>
      <c r="AOR118" s="136"/>
      <c r="AOS118" s="136"/>
      <c r="AOT118" s="136"/>
      <c r="AOU118" s="136"/>
      <c r="AOV118" s="136"/>
      <c r="AOW118" s="136"/>
      <c r="AOX118" s="136"/>
      <c r="AOY118" s="136"/>
      <c r="AOZ118" s="136"/>
      <c r="APA118" s="136"/>
      <c r="APB118" s="136"/>
      <c r="APC118" s="136"/>
      <c r="APD118" s="136"/>
      <c r="APE118" s="136"/>
      <c r="APF118" s="136"/>
      <c r="APG118" s="136"/>
      <c r="APH118" s="136"/>
      <c r="API118" s="136"/>
      <c r="APJ118" s="136"/>
      <c r="APK118" s="136"/>
      <c r="APL118" s="136"/>
      <c r="APM118" s="136"/>
      <c r="APN118" s="136"/>
      <c r="APO118" s="136"/>
      <c r="APP118" s="136"/>
      <c r="APQ118" s="136"/>
      <c r="APR118" s="136"/>
      <c r="APS118" s="136"/>
      <c r="APT118" s="136"/>
      <c r="APU118" s="136"/>
      <c r="APV118" s="136"/>
      <c r="APW118" s="136"/>
      <c r="APX118" s="136"/>
      <c r="APY118" s="136"/>
      <c r="APZ118" s="136"/>
      <c r="AQA118" s="136"/>
      <c r="AQB118" s="136"/>
      <c r="AQC118" s="136"/>
      <c r="AQD118" s="136"/>
      <c r="AQE118" s="136"/>
      <c r="AQF118" s="136"/>
      <c r="AQG118" s="136"/>
      <c r="AQH118" s="136"/>
      <c r="AQI118" s="136"/>
      <c r="AQJ118" s="136"/>
      <c r="AQK118" s="136"/>
      <c r="AQL118" s="136"/>
      <c r="AQM118" s="136"/>
      <c r="AQN118" s="136"/>
      <c r="AQO118" s="136"/>
      <c r="AQP118" s="136"/>
      <c r="AQQ118" s="136"/>
      <c r="AQR118" s="136"/>
      <c r="AQS118" s="136"/>
      <c r="AQT118" s="136"/>
      <c r="AQU118" s="136"/>
      <c r="AQV118" s="136"/>
      <c r="AQW118" s="136"/>
      <c r="AQX118" s="136"/>
      <c r="AQY118" s="136"/>
      <c r="AQZ118" s="136"/>
      <c r="ARA118" s="136"/>
      <c r="ARB118" s="136"/>
      <c r="ARC118" s="136"/>
      <c r="ARD118" s="136"/>
      <c r="ARE118" s="136"/>
      <c r="ARF118" s="136"/>
      <c r="ARG118" s="136"/>
      <c r="ARH118" s="136"/>
      <c r="ARI118" s="136"/>
      <c r="ARJ118" s="136"/>
      <c r="ARK118" s="136"/>
      <c r="ARL118" s="136"/>
      <c r="ARM118" s="136"/>
      <c r="ARN118" s="136"/>
      <c r="ARO118" s="136"/>
      <c r="ARP118" s="136"/>
      <c r="ARQ118" s="136"/>
      <c r="ARR118" s="136"/>
      <c r="ARS118" s="136"/>
      <c r="ART118" s="136"/>
      <c r="ARU118" s="136"/>
      <c r="ARV118" s="136"/>
      <c r="ARW118" s="136"/>
      <c r="ARX118" s="136"/>
      <c r="ARY118" s="136"/>
      <c r="ARZ118" s="136"/>
      <c r="ASA118" s="136"/>
      <c r="ASB118" s="136"/>
      <c r="ASC118" s="136"/>
      <c r="ASD118" s="136"/>
      <c r="ASE118" s="136"/>
      <c r="ASF118" s="136"/>
      <c r="ASG118" s="136"/>
      <c r="ASH118" s="136"/>
      <c r="ASI118" s="136"/>
      <c r="ASJ118" s="136"/>
      <c r="ASK118" s="136"/>
      <c r="ASL118" s="136"/>
      <c r="ASM118" s="136"/>
      <c r="ASN118" s="136"/>
      <c r="ASO118" s="136"/>
      <c r="ASP118" s="136"/>
      <c r="ASQ118" s="136"/>
      <c r="ASR118" s="136"/>
      <c r="ASS118" s="136"/>
      <c r="AST118" s="136"/>
      <c r="ASU118" s="136"/>
      <c r="ASV118" s="136"/>
      <c r="ASW118" s="136"/>
      <c r="ASX118" s="136"/>
      <c r="ASY118" s="136"/>
      <c r="ASZ118" s="136"/>
      <c r="ATA118" s="136"/>
      <c r="ATB118" s="136"/>
      <c r="ATC118" s="136"/>
      <c r="ATD118" s="136"/>
      <c r="ATE118" s="136"/>
      <c r="ATF118" s="136"/>
      <c r="ATG118" s="136"/>
      <c r="ATH118" s="136"/>
      <c r="ATI118" s="136"/>
      <c r="ATJ118" s="136"/>
      <c r="ATK118" s="136"/>
      <c r="ATL118" s="136"/>
      <c r="ATM118" s="136"/>
      <c r="ATN118" s="136"/>
      <c r="ATO118" s="136"/>
      <c r="ATP118" s="136"/>
      <c r="ATQ118" s="136"/>
      <c r="ATR118" s="136"/>
      <c r="ATS118" s="136"/>
      <c r="ATT118" s="136"/>
      <c r="ATU118" s="136"/>
      <c r="ATV118" s="136"/>
      <c r="ATW118" s="136"/>
      <c r="ATX118" s="136"/>
      <c r="ATY118" s="136"/>
      <c r="ATZ118" s="136"/>
      <c r="AUA118" s="136"/>
      <c r="AUB118" s="136"/>
      <c r="AUC118" s="136"/>
      <c r="AUD118" s="136"/>
      <c r="AUE118" s="136"/>
      <c r="AUF118" s="136"/>
      <c r="AUG118" s="136"/>
      <c r="AUH118" s="136"/>
      <c r="AUI118" s="136"/>
      <c r="AUJ118" s="136"/>
      <c r="AUK118" s="136"/>
      <c r="AUL118" s="136"/>
      <c r="AUM118" s="136"/>
      <c r="AUN118" s="136"/>
      <c r="AUO118" s="136"/>
      <c r="AUP118" s="136"/>
      <c r="AUQ118" s="136"/>
      <c r="AUR118" s="136"/>
      <c r="AUS118" s="136"/>
      <c r="AUT118" s="136"/>
      <c r="AUU118" s="136"/>
      <c r="AUV118" s="136"/>
      <c r="AUW118" s="136"/>
      <c r="AUX118" s="136"/>
      <c r="AUY118" s="136"/>
      <c r="AUZ118" s="136"/>
      <c r="AVA118" s="136"/>
      <c r="AVB118" s="136"/>
      <c r="AVC118" s="136"/>
      <c r="AVD118" s="136"/>
      <c r="AVE118" s="136"/>
      <c r="AVF118" s="136"/>
      <c r="AVG118" s="136"/>
      <c r="AVH118" s="136"/>
      <c r="AVI118" s="136"/>
      <c r="AVJ118" s="136"/>
      <c r="AVK118" s="136"/>
      <c r="AVL118" s="136"/>
      <c r="AVM118" s="136"/>
      <c r="AVN118" s="136"/>
      <c r="AVO118" s="136"/>
      <c r="AVP118" s="136"/>
      <c r="AVQ118" s="136"/>
      <c r="AVR118" s="136"/>
      <c r="AVS118" s="136"/>
      <c r="AVT118" s="136"/>
      <c r="AVU118" s="136"/>
      <c r="AVV118" s="136"/>
      <c r="AVW118" s="136"/>
      <c r="AVX118" s="136"/>
      <c r="AVY118" s="136"/>
      <c r="AVZ118" s="136"/>
      <c r="AWA118" s="136"/>
      <c r="AWB118" s="136"/>
      <c r="AWC118" s="136"/>
      <c r="AWD118" s="136"/>
      <c r="AWE118" s="136"/>
      <c r="AWF118" s="136"/>
      <c r="AWG118" s="136"/>
      <c r="AWH118" s="136"/>
      <c r="AWI118" s="136"/>
      <c r="AWJ118" s="136"/>
      <c r="AWK118" s="136"/>
      <c r="AWL118" s="136"/>
      <c r="AWM118" s="136"/>
      <c r="AWN118" s="136"/>
      <c r="AWO118" s="136"/>
      <c r="AWP118" s="136"/>
      <c r="AWQ118" s="136"/>
      <c r="AWR118" s="136"/>
      <c r="AWS118" s="136"/>
      <c r="AWT118" s="136"/>
      <c r="AWU118" s="136"/>
      <c r="AWV118" s="136"/>
      <c r="AWW118" s="136"/>
      <c r="AWX118" s="136"/>
      <c r="AWY118" s="136"/>
      <c r="AWZ118" s="136"/>
      <c r="AXA118" s="136"/>
      <c r="AXB118" s="136"/>
      <c r="AXC118" s="136"/>
      <c r="AXD118" s="136"/>
      <c r="AXE118" s="136"/>
      <c r="AXF118" s="136"/>
      <c r="AXG118" s="136"/>
      <c r="AXH118" s="136"/>
      <c r="AXI118" s="136"/>
      <c r="AXJ118" s="136"/>
      <c r="AXK118" s="136"/>
      <c r="AXL118" s="136"/>
      <c r="AXM118" s="136"/>
      <c r="AXN118" s="136"/>
      <c r="AXO118" s="136"/>
      <c r="AXP118" s="136"/>
      <c r="AXQ118" s="136"/>
      <c r="AXR118" s="136"/>
      <c r="AXS118" s="136"/>
      <c r="AXT118" s="136"/>
      <c r="AXU118" s="136"/>
      <c r="AXV118" s="136"/>
      <c r="AXW118" s="136"/>
      <c r="AXX118" s="136"/>
      <c r="AXY118" s="136"/>
      <c r="AXZ118" s="136"/>
      <c r="AYA118" s="136"/>
      <c r="AYB118" s="136"/>
      <c r="AYC118" s="136"/>
      <c r="AYD118" s="136"/>
      <c r="AYE118" s="136"/>
      <c r="AYF118" s="136"/>
      <c r="AYG118" s="136"/>
      <c r="AYH118" s="136"/>
      <c r="AYI118" s="136"/>
      <c r="AYJ118" s="136"/>
      <c r="AYK118" s="136"/>
      <c r="AYL118" s="136"/>
      <c r="AYM118" s="136"/>
      <c r="AYN118" s="136"/>
      <c r="AYO118" s="136"/>
      <c r="AYP118" s="136"/>
      <c r="AYQ118" s="136"/>
      <c r="AYR118" s="136"/>
      <c r="AYS118" s="136"/>
      <c r="AYT118" s="136"/>
      <c r="AYU118" s="136"/>
      <c r="AYV118" s="136"/>
      <c r="AYW118" s="136"/>
      <c r="AYX118" s="136"/>
      <c r="AYY118" s="136"/>
      <c r="AYZ118" s="136"/>
      <c r="AZA118" s="136"/>
      <c r="AZB118" s="136"/>
      <c r="AZC118" s="136"/>
      <c r="AZD118" s="136"/>
      <c r="AZE118" s="136"/>
      <c r="AZF118" s="136"/>
      <c r="AZG118" s="136"/>
      <c r="AZH118" s="136"/>
      <c r="AZI118" s="136"/>
      <c r="AZJ118" s="136"/>
      <c r="AZK118" s="136"/>
      <c r="AZL118" s="136"/>
      <c r="AZM118" s="136"/>
      <c r="AZN118" s="136"/>
      <c r="AZO118" s="136"/>
      <c r="AZP118" s="136"/>
      <c r="AZQ118" s="136"/>
      <c r="AZR118" s="136"/>
      <c r="AZS118" s="136"/>
      <c r="AZT118" s="136"/>
      <c r="AZU118" s="136"/>
      <c r="AZV118" s="136"/>
      <c r="AZW118" s="136"/>
      <c r="AZX118" s="136"/>
      <c r="AZY118" s="136"/>
      <c r="AZZ118" s="136"/>
      <c r="BAA118" s="136"/>
      <c r="BAB118" s="136"/>
      <c r="BAC118" s="136"/>
      <c r="BAD118" s="136"/>
      <c r="BAE118" s="136"/>
      <c r="BAF118" s="136"/>
      <c r="BAG118" s="136"/>
      <c r="BAH118" s="136"/>
      <c r="BAI118" s="136"/>
      <c r="BAJ118" s="136"/>
      <c r="BAK118" s="136"/>
      <c r="BAL118" s="136"/>
      <c r="BAM118" s="136"/>
      <c r="BAN118" s="136"/>
      <c r="BAO118" s="136"/>
      <c r="BAP118" s="136"/>
      <c r="BAQ118" s="136"/>
      <c r="BAR118" s="136"/>
      <c r="BAS118" s="136"/>
      <c r="BAT118" s="136"/>
      <c r="BAU118" s="136"/>
      <c r="BAV118" s="136"/>
      <c r="BAW118" s="136"/>
      <c r="BAX118" s="136"/>
      <c r="BAY118" s="136"/>
      <c r="BAZ118" s="136"/>
      <c r="BBA118" s="136"/>
      <c r="BBB118" s="136"/>
      <c r="BBC118" s="136"/>
      <c r="BBD118" s="136"/>
      <c r="BBE118" s="136"/>
      <c r="BBF118" s="136"/>
      <c r="BBG118" s="136"/>
      <c r="BBH118" s="136"/>
      <c r="BBI118" s="136"/>
      <c r="BBJ118" s="136"/>
      <c r="BBK118" s="136"/>
      <c r="BBL118" s="136"/>
      <c r="BBM118" s="136"/>
      <c r="BBN118" s="136"/>
      <c r="BBO118" s="136"/>
      <c r="BBP118" s="136"/>
      <c r="BBQ118" s="136"/>
      <c r="BBR118" s="136"/>
      <c r="BBS118" s="136"/>
      <c r="BBT118" s="136"/>
      <c r="BBU118" s="136"/>
      <c r="BBV118" s="136"/>
      <c r="BBW118" s="136"/>
      <c r="BBX118" s="136"/>
      <c r="BBY118" s="136"/>
      <c r="BBZ118" s="136"/>
      <c r="BCA118" s="136"/>
      <c r="BCB118" s="136"/>
      <c r="BCC118" s="136"/>
      <c r="BCD118" s="136"/>
      <c r="BCE118" s="136"/>
      <c r="BCF118" s="136"/>
      <c r="BCG118" s="136"/>
      <c r="BCH118" s="136"/>
      <c r="BCI118" s="136"/>
      <c r="BCJ118" s="136"/>
      <c r="BCK118" s="136"/>
      <c r="BCL118" s="136"/>
      <c r="BCM118" s="136"/>
      <c r="BCN118" s="136"/>
      <c r="BCO118" s="136"/>
      <c r="BCP118" s="136"/>
      <c r="BCQ118" s="136"/>
      <c r="BCR118" s="136"/>
      <c r="BCS118" s="136"/>
      <c r="BCT118" s="136"/>
      <c r="BCU118" s="136"/>
      <c r="BCV118" s="136"/>
      <c r="BCW118" s="136"/>
      <c r="BCX118" s="136"/>
      <c r="BCY118" s="136"/>
      <c r="BCZ118" s="136"/>
      <c r="BDA118" s="136"/>
      <c r="BDB118" s="136"/>
      <c r="BDC118" s="136"/>
      <c r="BDD118" s="136"/>
      <c r="BDE118" s="136"/>
      <c r="BDF118" s="136"/>
      <c r="BDG118" s="136"/>
      <c r="BDH118" s="136"/>
      <c r="BDI118" s="136"/>
      <c r="BDJ118" s="136"/>
      <c r="BDK118" s="136"/>
      <c r="BDL118" s="136"/>
      <c r="BDM118" s="136"/>
      <c r="BDN118" s="136"/>
      <c r="BDO118" s="136"/>
      <c r="BDP118" s="136"/>
      <c r="BDQ118" s="136"/>
      <c r="BDR118" s="136"/>
      <c r="BDS118" s="136"/>
      <c r="BDT118" s="136"/>
      <c r="BDU118" s="136"/>
      <c r="BDV118" s="136"/>
      <c r="BDW118" s="136"/>
      <c r="BDX118" s="136"/>
      <c r="BDY118" s="136"/>
      <c r="BDZ118" s="136"/>
      <c r="BEA118" s="136"/>
      <c r="BEB118" s="136"/>
      <c r="BEC118" s="136"/>
      <c r="BED118" s="136"/>
      <c r="BEE118" s="136"/>
      <c r="BEF118" s="136"/>
      <c r="BEG118" s="136"/>
      <c r="BEH118" s="136"/>
      <c r="BEI118" s="136"/>
      <c r="BEJ118" s="136"/>
      <c r="BEK118" s="136"/>
      <c r="BEL118" s="136"/>
      <c r="BEM118" s="136"/>
      <c r="BEN118" s="136"/>
      <c r="BEO118" s="136"/>
      <c r="BEP118" s="136"/>
      <c r="BEQ118" s="136"/>
      <c r="BER118" s="136"/>
      <c r="BES118" s="136"/>
      <c r="BET118" s="136"/>
      <c r="BEU118" s="136"/>
      <c r="BEV118" s="136"/>
      <c r="BEW118" s="136"/>
      <c r="BEX118" s="136"/>
      <c r="BEY118" s="136"/>
      <c r="BEZ118" s="136"/>
      <c r="BFA118" s="136"/>
      <c r="BFB118" s="136"/>
      <c r="BFC118" s="136"/>
      <c r="BFD118" s="136"/>
      <c r="BFE118" s="136"/>
      <c r="BFF118" s="136"/>
      <c r="BFG118" s="136"/>
      <c r="BFH118" s="136"/>
      <c r="BFI118" s="136"/>
      <c r="BFJ118" s="136"/>
      <c r="BFK118" s="136"/>
      <c r="BFL118" s="136"/>
      <c r="BFM118" s="136"/>
      <c r="BFN118" s="136"/>
      <c r="BFO118" s="136"/>
      <c r="BFP118" s="136"/>
      <c r="BFQ118" s="136"/>
      <c r="BFR118" s="136"/>
      <c r="BFS118" s="136"/>
      <c r="BFT118" s="136"/>
      <c r="BFU118" s="136"/>
      <c r="BFV118" s="136"/>
      <c r="BFW118" s="136"/>
      <c r="BFX118" s="136"/>
      <c r="BFY118" s="136"/>
      <c r="BFZ118" s="136"/>
      <c r="BGA118" s="136"/>
      <c r="BGB118" s="136"/>
      <c r="BGC118" s="136"/>
      <c r="BGD118" s="136"/>
      <c r="BGE118" s="136"/>
      <c r="BGF118" s="136"/>
      <c r="BGG118" s="136"/>
      <c r="BGH118" s="136"/>
      <c r="BGI118" s="136"/>
      <c r="BGJ118" s="136"/>
      <c r="BGK118" s="136"/>
      <c r="BGL118" s="136"/>
      <c r="BGM118" s="136"/>
      <c r="BGN118" s="136"/>
      <c r="BGO118" s="136"/>
      <c r="BGP118" s="136"/>
      <c r="BGQ118" s="136"/>
      <c r="BGR118" s="136"/>
      <c r="BGS118" s="136"/>
      <c r="BGT118" s="136"/>
      <c r="BGU118" s="136"/>
      <c r="BGV118" s="136"/>
      <c r="BGW118" s="136"/>
      <c r="BGX118" s="136"/>
      <c r="BGY118" s="136"/>
      <c r="BGZ118" s="136"/>
      <c r="BHA118" s="136"/>
      <c r="BHB118" s="136"/>
      <c r="BHC118" s="136"/>
      <c r="BHD118" s="136"/>
      <c r="BHE118" s="136"/>
      <c r="BHF118" s="136"/>
      <c r="BHG118" s="136"/>
      <c r="BHH118" s="136"/>
      <c r="BHI118" s="136"/>
      <c r="BHJ118" s="136"/>
      <c r="BHK118" s="136"/>
      <c r="BHL118" s="136"/>
      <c r="BHM118" s="136"/>
      <c r="BHN118" s="136"/>
      <c r="BHO118" s="136"/>
      <c r="BHP118" s="136"/>
      <c r="BHQ118" s="136"/>
      <c r="BHR118" s="136"/>
      <c r="BHS118" s="136"/>
      <c r="BHT118" s="136"/>
      <c r="BHU118" s="136"/>
      <c r="BHV118" s="136"/>
      <c r="BHW118" s="136"/>
      <c r="BHX118" s="136"/>
      <c r="BHY118" s="136"/>
      <c r="BHZ118" s="136"/>
      <c r="BIA118" s="136"/>
      <c r="BIB118" s="136"/>
      <c r="BIC118" s="136"/>
      <c r="BID118" s="136"/>
      <c r="BIE118" s="136"/>
      <c r="BIF118" s="136"/>
      <c r="BIG118" s="136"/>
      <c r="BIH118" s="136"/>
      <c r="BII118" s="136"/>
      <c r="BIJ118" s="136"/>
      <c r="BIK118" s="136"/>
      <c r="BIL118" s="136"/>
      <c r="BIM118" s="136"/>
      <c r="BIN118" s="136"/>
      <c r="BIO118" s="136"/>
      <c r="BIP118" s="136"/>
      <c r="BIQ118" s="136"/>
      <c r="BIR118" s="136"/>
      <c r="BIS118" s="136"/>
      <c r="BIT118" s="136"/>
      <c r="BIU118" s="136"/>
      <c r="BIV118" s="136"/>
      <c r="BIW118" s="136"/>
      <c r="BIX118" s="136"/>
      <c r="BIY118" s="136"/>
      <c r="BIZ118" s="136"/>
      <c r="BJA118" s="136"/>
      <c r="BJB118" s="136"/>
      <c r="BJC118" s="136"/>
      <c r="BJD118" s="136"/>
      <c r="BJE118" s="136"/>
      <c r="BJF118" s="136"/>
      <c r="BJG118" s="136"/>
      <c r="BJH118" s="136"/>
      <c r="BJI118" s="136"/>
      <c r="BJJ118" s="136"/>
      <c r="BJK118" s="136"/>
      <c r="BJL118" s="136"/>
      <c r="BJM118" s="136"/>
      <c r="BJN118" s="136"/>
      <c r="BJO118" s="136"/>
      <c r="BJP118" s="136"/>
      <c r="BJQ118" s="136"/>
      <c r="BJR118" s="136"/>
      <c r="BJS118" s="136"/>
      <c r="BJT118" s="136"/>
      <c r="BJU118" s="136"/>
      <c r="BJV118" s="136"/>
      <c r="BJW118" s="136"/>
      <c r="BJX118" s="136"/>
      <c r="BJY118" s="136"/>
      <c r="BJZ118" s="136"/>
      <c r="BKA118" s="136"/>
      <c r="BKB118" s="136"/>
      <c r="BKC118" s="136"/>
      <c r="BKD118" s="136"/>
      <c r="BKE118" s="136"/>
      <c r="BKF118" s="136"/>
      <c r="BKG118" s="136"/>
      <c r="BKH118" s="136"/>
      <c r="BKI118" s="136"/>
      <c r="BKJ118" s="136"/>
      <c r="BKK118" s="136"/>
      <c r="BKL118" s="136"/>
      <c r="BKM118" s="136"/>
      <c r="BKN118" s="136"/>
      <c r="BKO118" s="136"/>
      <c r="BKP118" s="136"/>
      <c r="BKQ118" s="136"/>
      <c r="BKR118" s="136"/>
      <c r="BKS118" s="136"/>
      <c r="BKT118" s="136"/>
      <c r="BKU118" s="136"/>
      <c r="BKV118" s="136"/>
      <c r="BKW118" s="136"/>
      <c r="BKX118" s="136"/>
      <c r="BKY118" s="136"/>
      <c r="BKZ118" s="136"/>
      <c r="BLA118" s="136"/>
      <c r="BLB118" s="136"/>
      <c r="BLC118" s="136"/>
      <c r="BLD118" s="136"/>
      <c r="BLE118" s="136"/>
      <c r="BLF118" s="136"/>
      <c r="BLG118" s="136"/>
      <c r="BLH118" s="136"/>
      <c r="BLI118" s="136"/>
      <c r="BLJ118" s="136"/>
      <c r="BLK118" s="136"/>
      <c r="BLL118" s="136"/>
      <c r="BLM118" s="136"/>
      <c r="BLN118" s="136"/>
      <c r="BLO118" s="136"/>
      <c r="BLP118" s="136"/>
      <c r="BLQ118" s="136"/>
      <c r="BLR118" s="136"/>
      <c r="BLS118" s="136"/>
      <c r="BLT118" s="136"/>
      <c r="BLU118" s="136"/>
      <c r="BLV118" s="136"/>
      <c r="BLW118" s="136"/>
      <c r="BLX118" s="136"/>
      <c r="BLY118" s="136"/>
      <c r="BLZ118" s="136"/>
      <c r="BMA118" s="136"/>
      <c r="BMB118" s="136"/>
      <c r="BMC118" s="136"/>
      <c r="BMD118" s="136"/>
      <c r="BME118" s="136"/>
      <c r="BMF118" s="136"/>
      <c r="BMG118" s="136"/>
      <c r="BMH118" s="136"/>
      <c r="BMI118" s="136"/>
      <c r="BMJ118" s="136"/>
      <c r="BMK118" s="136"/>
      <c r="BML118" s="136"/>
      <c r="BMM118" s="136"/>
      <c r="BMN118" s="136"/>
      <c r="BMO118" s="136"/>
      <c r="BMP118" s="136"/>
      <c r="BMQ118" s="136"/>
      <c r="BMR118" s="136"/>
      <c r="BMS118" s="136"/>
      <c r="BMT118" s="136"/>
      <c r="BMU118" s="136"/>
      <c r="BMV118" s="136"/>
      <c r="BMW118" s="136"/>
      <c r="BMX118" s="136"/>
      <c r="BMY118" s="136"/>
      <c r="BMZ118" s="136"/>
      <c r="BNA118" s="136"/>
      <c r="BNB118" s="136"/>
      <c r="BNC118" s="136"/>
      <c r="BND118" s="136"/>
      <c r="BNE118" s="136"/>
      <c r="BNF118" s="136"/>
      <c r="BNG118" s="136"/>
      <c r="BNH118" s="136"/>
      <c r="BNI118" s="136"/>
      <c r="BNJ118" s="136"/>
      <c r="BNK118" s="136"/>
      <c r="BNL118" s="136"/>
      <c r="BNM118" s="136"/>
      <c r="BNN118" s="136"/>
      <c r="BNO118" s="136"/>
      <c r="BNP118" s="136"/>
      <c r="BNQ118" s="136"/>
      <c r="BNR118" s="136"/>
      <c r="BNS118" s="136"/>
      <c r="BNT118" s="136"/>
      <c r="BNU118" s="136"/>
      <c r="BNV118" s="136"/>
      <c r="BNW118" s="136"/>
      <c r="BNX118" s="136"/>
      <c r="BNY118" s="136"/>
      <c r="BNZ118" s="136"/>
      <c r="BOA118" s="136"/>
      <c r="BOB118" s="136"/>
      <c r="BOC118" s="136"/>
      <c r="BOD118" s="136"/>
      <c r="BOE118" s="136"/>
      <c r="BOF118" s="136"/>
      <c r="BOG118" s="136"/>
      <c r="BOH118" s="136"/>
      <c r="BOI118" s="136"/>
      <c r="BOJ118" s="136"/>
      <c r="BOK118" s="136"/>
      <c r="BOL118" s="136"/>
      <c r="BOM118" s="136"/>
      <c r="BON118" s="136"/>
      <c r="BOO118" s="136"/>
      <c r="BOP118" s="136"/>
      <c r="BOQ118" s="136"/>
      <c r="BOR118" s="136"/>
      <c r="BOS118" s="136"/>
      <c r="BOT118" s="136"/>
      <c r="BOU118" s="136"/>
      <c r="BOV118" s="136"/>
      <c r="BOW118" s="136"/>
      <c r="BOX118" s="136"/>
      <c r="BOY118" s="136"/>
      <c r="BOZ118" s="136"/>
      <c r="BPA118" s="136"/>
      <c r="BPB118" s="136"/>
      <c r="BPC118" s="136"/>
      <c r="BPD118" s="136"/>
      <c r="BPE118" s="136"/>
      <c r="BPF118" s="136"/>
      <c r="BPG118" s="136"/>
      <c r="BPH118" s="136"/>
      <c r="BPI118" s="136"/>
      <c r="BPJ118" s="136"/>
      <c r="BPK118" s="136"/>
      <c r="BPL118" s="136"/>
      <c r="BPM118" s="136"/>
      <c r="BPN118" s="136"/>
      <c r="BPO118" s="136"/>
      <c r="BPP118" s="136"/>
      <c r="BPQ118" s="136"/>
      <c r="BPR118" s="136"/>
      <c r="BPS118" s="136"/>
      <c r="BPT118" s="136"/>
      <c r="BPU118" s="136"/>
      <c r="BPV118" s="136"/>
      <c r="BPW118" s="136"/>
      <c r="BPX118" s="136"/>
      <c r="BPY118" s="136"/>
      <c r="BPZ118" s="136"/>
      <c r="BQA118" s="136"/>
      <c r="BQB118" s="136"/>
      <c r="BQC118" s="136"/>
      <c r="BQD118" s="136"/>
      <c r="BQE118" s="136"/>
      <c r="BQF118" s="136"/>
      <c r="BQG118" s="136"/>
      <c r="BQH118" s="136"/>
      <c r="BQI118" s="136"/>
      <c r="BQJ118" s="136"/>
      <c r="BQK118" s="136"/>
      <c r="BQL118" s="136"/>
      <c r="BQM118" s="136"/>
      <c r="BQN118" s="136"/>
      <c r="BQO118" s="136"/>
      <c r="BQP118" s="136"/>
      <c r="BQQ118" s="136"/>
      <c r="BQR118" s="136"/>
      <c r="BQS118" s="136"/>
      <c r="BQT118" s="136"/>
      <c r="BQU118" s="136"/>
      <c r="BQV118" s="136"/>
      <c r="BQW118" s="136"/>
      <c r="BQX118" s="136"/>
      <c r="BQY118" s="136"/>
      <c r="BQZ118" s="136"/>
      <c r="BRA118" s="136"/>
      <c r="BRB118" s="136"/>
      <c r="BRC118" s="136"/>
      <c r="BRD118" s="136"/>
      <c r="BRE118" s="136"/>
      <c r="BRF118" s="136"/>
      <c r="BRG118" s="136"/>
      <c r="BRH118" s="136"/>
      <c r="BRI118" s="136"/>
      <c r="BRJ118" s="136"/>
      <c r="BRK118" s="136"/>
      <c r="BRL118" s="136"/>
      <c r="BRM118" s="136"/>
      <c r="BRN118" s="136"/>
      <c r="BRO118" s="136"/>
      <c r="BRP118" s="136"/>
      <c r="BRQ118" s="136"/>
      <c r="BRR118" s="136"/>
      <c r="BRS118" s="136"/>
      <c r="BRT118" s="136"/>
      <c r="BRU118" s="136"/>
      <c r="BRV118" s="136"/>
      <c r="BRW118" s="136"/>
      <c r="BRX118" s="136"/>
      <c r="BRY118" s="136"/>
      <c r="BRZ118" s="136"/>
      <c r="BSA118" s="136"/>
      <c r="BSB118" s="136"/>
      <c r="BSC118" s="136"/>
      <c r="BSD118" s="136"/>
      <c r="BSE118" s="136"/>
      <c r="BSF118" s="136"/>
      <c r="BSG118" s="136"/>
      <c r="BSH118" s="136"/>
      <c r="BSI118" s="136"/>
      <c r="BSJ118" s="136"/>
      <c r="BSK118" s="136"/>
      <c r="BSL118" s="136"/>
      <c r="BSM118" s="136"/>
      <c r="BSN118" s="136"/>
      <c r="BSO118" s="136"/>
      <c r="BSP118" s="136"/>
      <c r="BSQ118" s="136"/>
      <c r="BSR118" s="136"/>
      <c r="BSS118" s="136"/>
      <c r="BST118" s="136"/>
      <c r="BSU118" s="136"/>
      <c r="BSV118" s="136"/>
      <c r="BSW118" s="136"/>
      <c r="BSX118" s="136"/>
      <c r="BSY118" s="136"/>
      <c r="BSZ118" s="136"/>
      <c r="BTA118" s="136"/>
      <c r="BTB118" s="136"/>
      <c r="BTC118" s="136"/>
      <c r="BTD118" s="136"/>
      <c r="BTE118" s="136"/>
      <c r="BTF118" s="136"/>
      <c r="BTG118" s="136"/>
      <c r="BTH118" s="136"/>
      <c r="BTI118" s="136"/>
      <c r="BTJ118" s="136"/>
      <c r="BTK118" s="136"/>
      <c r="BTL118" s="136"/>
      <c r="BTM118" s="136"/>
      <c r="BTN118" s="136"/>
      <c r="BTO118" s="136"/>
      <c r="BTP118" s="136"/>
      <c r="BTQ118" s="136"/>
      <c r="BTR118" s="136"/>
      <c r="BTS118" s="136"/>
      <c r="BTT118" s="136"/>
      <c r="BTU118" s="136"/>
      <c r="BTV118" s="136"/>
      <c r="BTW118" s="136"/>
      <c r="BTX118" s="136"/>
      <c r="BTY118" s="136"/>
      <c r="BTZ118" s="136"/>
      <c r="BUA118" s="136"/>
      <c r="BUB118" s="136"/>
      <c r="BUC118" s="136"/>
      <c r="BUD118" s="136"/>
      <c r="BUE118" s="136"/>
      <c r="BUF118" s="136"/>
      <c r="BUG118" s="136"/>
      <c r="BUH118" s="136"/>
      <c r="BUI118" s="136"/>
      <c r="BUJ118" s="136"/>
      <c r="BUK118" s="136"/>
      <c r="BUL118" s="136"/>
      <c r="BUM118" s="136"/>
      <c r="BUN118" s="136"/>
      <c r="BUO118" s="136"/>
      <c r="BUP118" s="136"/>
      <c r="BUQ118" s="136"/>
      <c r="BUR118" s="136"/>
      <c r="BUS118" s="136"/>
      <c r="BUT118" s="136"/>
      <c r="BUU118" s="136"/>
      <c r="BUV118" s="136"/>
      <c r="BUW118" s="136"/>
      <c r="BUX118" s="136"/>
      <c r="BUY118" s="136"/>
      <c r="BUZ118" s="136"/>
      <c r="BVA118" s="136"/>
      <c r="BVB118" s="136"/>
      <c r="BVC118" s="136"/>
      <c r="BVD118" s="136"/>
      <c r="BVE118" s="136"/>
      <c r="BVF118" s="136"/>
      <c r="BVG118" s="136"/>
      <c r="BVH118" s="136"/>
      <c r="BVI118" s="136"/>
      <c r="BVJ118" s="136"/>
      <c r="BVK118" s="136"/>
      <c r="BVL118" s="136"/>
      <c r="BVM118" s="136"/>
      <c r="BVN118" s="136"/>
      <c r="BVO118" s="136"/>
      <c r="BVP118" s="136"/>
      <c r="BVQ118" s="136"/>
      <c r="BVR118" s="136"/>
      <c r="BVS118" s="136"/>
      <c r="BVT118" s="136"/>
      <c r="BVU118" s="136"/>
      <c r="BVV118" s="136"/>
      <c r="BVW118" s="136"/>
      <c r="BVX118" s="136"/>
      <c r="BVY118" s="136"/>
      <c r="BVZ118" s="136"/>
      <c r="BWA118" s="136"/>
      <c r="BWB118" s="136"/>
      <c r="BWC118" s="136"/>
      <c r="BWD118" s="136"/>
      <c r="BWE118" s="136"/>
      <c r="BWF118" s="136"/>
      <c r="BWG118" s="136"/>
      <c r="BWH118" s="136"/>
      <c r="BWI118" s="136"/>
      <c r="BWJ118" s="136"/>
      <c r="BWK118" s="136"/>
      <c r="BWL118" s="136"/>
      <c r="BWM118" s="136"/>
      <c r="BWN118" s="136"/>
      <c r="BWO118" s="136"/>
      <c r="BWP118" s="136"/>
      <c r="BWQ118" s="136"/>
      <c r="BWR118" s="136"/>
      <c r="BWS118" s="136"/>
      <c r="BWT118" s="136"/>
      <c r="BWU118" s="136"/>
      <c r="BWV118" s="136"/>
      <c r="BWW118" s="136"/>
      <c r="BWX118" s="136"/>
      <c r="BWY118" s="136"/>
      <c r="BWZ118" s="136"/>
      <c r="BXA118" s="136"/>
      <c r="BXB118" s="136"/>
      <c r="BXC118" s="136"/>
      <c r="BXD118" s="136"/>
      <c r="BXE118" s="136"/>
      <c r="BXF118" s="136"/>
      <c r="BXG118" s="136"/>
      <c r="BXH118" s="136"/>
      <c r="BXI118" s="136"/>
      <c r="BXJ118" s="136"/>
      <c r="BXK118" s="136"/>
      <c r="BXL118" s="136"/>
      <c r="BXM118" s="136"/>
      <c r="BXN118" s="136"/>
      <c r="BXO118" s="136"/>
      <c r="BXP118" s="136"/>
      <c r="BXQ118" s="136"/>
      <c r="BXR118" s="136"/>
      <c r="BXS118" s="136"/>
      <c r="BXT118" s="136"/>
      <c r="BXU118" s="136"/>
      <c r="BXV118" s="136"/>
      <c r="BXW118" s="136"/>
      <c r="BXX118" s="136"/>
      <c r="BXY118" s="136"/>
      <c r="BXZ118" s="136"/>
      <c r="BYA118" s="136"/>
      <c r="BYB118" s="136"/>
      <c r="BYC118" s="136"/>
      <c r="BYD118" s="136"/>
      <c r="BYE118" s="136"/>
      <c r="BYF118" s="136"/>
      <c r="BYG118" s="136"/>
      <c r="BYH118" s="136"/>
      <c r="BYI118" s="136"/>
      <c r="BYJ118" s="136"/>
      <c r="BYK118" s="136"/>
      <c r="BYL118" s="136"/>
      <c r="BYM118" s="136"/>
      <c r="BYN118" s="136"/>
      <c r="BYO118" s="136"/>
      <c r="BYP118" s="136"/>
      <c r="BYQ118" s="136"/>
      <c r="BYR118" s="136"/>
      <c r="BYS118" s="136"/>
      <c r="BYT118" s="136"/>
      <c r="BYU118" s="136"/>
      <c r="BYV118" s="136"/>
      <c r="BYW118" s="136"/>
      <c r="BYX118" s="136"/>
      <c r="BYY118" s="136"/>
      <c r="BYZ118" s="136"/>
      <c r="BZA118" s="136"/>
      <c r="BZB118" s="136"/>
      <c r="BZC118" s="136"/>
      <c r="BZD118" s="136"/>
      <c r="BZE118" s="136"/>
      <c r="BZF118" s="136"/>
      <c r="BZG118" s="136"/>
      <c r="BZH118" s="136"/>
      <c r="BZI118" s="136"/>
      <c r="BZJ118" s="136"/>
      <c r="BZK118" s="136"/>
      <c r="BZL118" s="136"/>
      <c r="BZM118" s="136"/>
      <c r="BZN118" s="136"/>
      <c r="BZO118" s="136"/>
      <c r="BZP118" s="136"/>
      <c r="BZQ118" s="136"/>
      <c r="BZR118" s="136"/>
      <c r="BZS118" s="136"/>
      <c r="BZT118" s="136"/>
      <c r="BZU118" s="136"/>
      <c r="BZV118" s="136"/>
      <c r="BZW118" s="136"/>
      <c r="BZX118" s="136"/>
      <c r="BZY118" s="136"/>
      <c r="BZZ118" s="136"/>
      <c r="CAA118" s="136"/>
      <c r="CAB118" s="136"/>
      <c r="CAC118" s="136"/>
      <c r="CAD118" s="136"/>
      <c r="CAE118" s="136"/>
      <c r="CAF118" s="136"/>
      <c r="CAG118" s="136"/>
      <c r="CAH118" s="136"/>
      <c r="CAI118" s="136"/>
      <c r="CAJ118" s="136"/>
      <c r="CAK118" s="136"/>
      <c r="CAL118" s="136"/>
      <c r="CAM118" s="136"/>
      <c r="CAN118" s="136"/>
      <c r="CAO118" s="136"/>
      <c r="CAP118" s="136"/>
      <c r="CAQ118" s="136"/>
      <c r="CAR118" s="136"/>
      <c r="CAS118" s="136"/>
      <c r="CAT118" s="136"/>
      <c r="CAU118" s="136"/>
      <c r="CAV118" s="136"/>
      <c r="CAW118" s="136"/>
      <c r="CAX118" s="136"/>
      <c r="CAY118" s="136"/>
      <c r="CAZ118" s="136"/>
      <c r="CBA118" s="136"/>
      <c r="CBB118" s="136"/>
      <c r="CBC118" s="136"/>
      <c r="CBD118" s="136"/>
      <c r="CBE118" s="136"/>
      <c r="CBF118" s="136"/>
      <c r="CBG118" s="136"/>
      <c r="CBH118" s="136"/>
      <c r="CBI118" s="136"/>
      <c r="CBJ118" s="136"/>
      <c r="CBK118" s="136"/>
      <c r="CBL118" s="136"/>
    </row>
    <row r="119" spans="1:2092" x14ac:dyDescent="0.25">
      <c r="B119" s="29" t="s">
        <v>159</v>
      </c>
      <c r="C119" s="29"/>
      <c r="D119" s="33">
        <f>D117-D118</f>
        <v>15325610.07</v>
      </c>
      <c r="E119" s="33">
        <f t="shared" ref="E119:N119" si="40">E117-E118</f>
        <v>5563739.7600000054</v>
      </c>
      <c r="F119" s="33">
        <f t="shared" si="40"/>
        <v>0</v>
      </c>
      <c r="G119" s="33">
        <f t="shared" si="40"/>
        <v>69860</v>
      </c>
      <c r="H119" s="33">
        <f t="shared" si="40"/>
        <v>0</v>
      </c>
      <c r="I119" s="33">
        <f t="shared" si="40"/>
        <v>22107880.530000001</v>
      </c>
      <c r="J119" s="33">
        <f t="shared" si="40"/>
        <v>1696696.6000000015</v>
      </c>
      <c r="K119" s="33">
        <f t="shared" si="40"/>
        <v>16300444.300000004</v>
      </c>
      <c r="L119" s="33">
        <f t="shared" si="40"/>
        <v>0</v>
      </c>
      <c r="M119" s="33">
        <f t="shared" si="40"/>
        <v>1600</v>
      </c>
      <c r="N119" s="33">
        <f t="shared" si="40"/>
        <v>61065831.259999871</v>
      </c>
    </row>
    <row r="120" spans="1:2092" x14ac:dyDescent="0.25">
      <c r="B120" s="29" t="s">
        <v>160</v>
      </c>
      <c r="C120" s="29"/>
      <c r="D120" s="33">
        <f>D119/D117*100%</f>
        <v>0.27052885225268125</v>
      </c>
      <c r="E120" s="33">
        <f>E119/E117*100%</f>
        <v>0.10484999545014737</v>
      </c>
      <c r="F120" s="33">
        <f t="shared" ref="F120:N120" si="41">F119/F117*100%</f>
        <v>0</v>
      </c>
      <c r="G120" s="33">
        <f t="shared" si="41"/>
        <v>1.8426669385445681E-4</v>
      </c>
      <c r="H120" s="33">
        <f t="shared" si="41"/>
        <v>0</v>
      </c>
      <c r="I120" s="33">
        <f t="shared" si="41"/>
        <v>0.49658123245123476</v>
      </c>
      <c r="J120" s="33">
        <f t="shared" si="41"/>
        <v>2.5786407531565799E-2</v>
      </c>
      <c r="K120" s="33">
        <f t="shared" si="41"/>
        <v>0.30716886206463923</v>
      </c>
      <c r="L120" s="33">
        <f t="shared" si="41"/>
        <v>0</v>
      </c>
      <c r="M120" s="33">
        <f t="shared" si="41"/>
        <v>2.7234913203532511E-5</v>
      </c>
      <c r="N120" s="33">
        <f t="shared" si="41"/>
        <v>7.1622800520220714E-2</v>
      </c>
    </row>
    <row r="121" spans="1:2092" x14ac:dyDescent="0.25">
      <c r="B121" s="101"/>
      <c r="C121" s="199"/>
      <c r="D121" s="251"/>
      <c r="E121" s="251"/>
      <c r="F121" s="251"/>
      <c r="G121" s="251"/>
      <c r="H121" s="251"/>
      <c r="I121" s="251"/>
      <c r="J121" s="251"/>
      <c r="K121" s="251"/>
      <c r="L121" s="251"/>
      <c r="M121" s="251"/>
      <c r="N121" s="252"/>
    </row>
    <row r="122" spans="1:2092" x14ac:dyDescent="0.25">
      <c r="B122" s="40"/>
      <c r="C122" s="40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</row>
    <row r="123" spans="1:2092" x14ac:dyDescent="0.25">
      <c r="B123" s="40"/>
      <c r="C123" s="40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</row>
    <row r="124" spans="1:2092" x14ac:dyDescent="0.25">
      <c r="B124" s="40"/>
      <c r="C124" s="40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</row>
    <row r="125" spans="1:2092" s="84" customFormat="1" x14ac:dyDescent="0.25">
      <c r="A125" s="84" t="s">
        <v>169</v>
      </c>
      <c r="B125" s="198"/>
      <c r="C125" s="199"/>
      <c r="D125" s="200"/>
      <c r="E125" s="200"/>
      <c r="F125" s="200"/>
      <c r="G125" s="200"/>
      <c r="H125" s="200"/>
      <c r="I125" s="200"/>
      <c r="J125" s="200"/>
      <c r="K125" s="200"/>
      <c r="L125" s="200"/>
      <c r="M125" s="200"/>
      <c r="N125" s="249"/>
      <c r="Q125"/>
      <c r="R125" s="246"/>
      <c r="S125" s="246"/>
      <c r="T125" s="246"/>
      <c r="U125" s="246"/>
      <c r="V125" s="246"/>
      <c r="W125" s="246"/>
      <c r="X125" s="246"/>
      <c r="Y125" s="246"/>
      <c r="Z125" s="246"/>
      <c r="AA125" s="246"/>
      <c r="AB125" s="246"/>
      <c r="AC125" s="246"/>
      <c r="AD125" s="246"/>
      <c r="AE125" s="246"/>
      <c r="AF125" s="246"/>
      <c r="AG125" s="246"/>
      <c r="AH125" s="246"/>
      <c r="AI125" s="246"/>
      <c r="AJ125" s="246"/>
      <c r="AK125" s="246"/>
      <c r="AL125" s="246"/>
    </row>
    <row r="126" spans="1:2092" s="84" customFormat="1" ht="15.75" thickBot="1" x14ac:dyDescent="0.3">
      <c r="B126" s="101"/>
      <c r="C126" s="199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250"/>
      <c r="Q126" s="246"/>
      <c r="R126" s="246"/>
      <c r="S126" s="246"/>
      <c r="T126" s="246"/>
      <c r="U126" s="246"/>
      <c r="V126" s="246"/>
      <c r="W126" s="246"/>
      <c r="X126" s="246"/>
      <c r="Y126" s="246"/>
      <c r="Z126" s="246"/>
      <c r="AA126" s="246"/>
      <c r="AB126" s="246"/>
      <c r="AC126" s="246"/>
      <c r="AD126" s="246"/>
      <c r="AE126" s="246"/>
      <c r="AF126" s="246"/>
      <c r="AG126" s="246"/>
      <c r="AH126" s="246"/>
      <c r="AI126" s="246"/>
      <c r="AJ126" s="246"/>
      <c r="AK126" s="246"/>
      <c r="AL126" s="246"/>
    </row>
    <row r="127" spans="1:2092" ht="15.75" thickBot="1" x14ac:dyDescent="0.3">
      <c r="B127" s="35"/>
      <c r="C127" s="35"/>
      <c r="D127" s="30" t="s">
        <v>90</v>
      </c>
      <c r="E127" s="31" t="s">
        <v>91</v>
      </c>
      <c r="F127" s="31" t="s">
        <v>92</v>
      </c>
      <c r="G127" s="31" t="s">
        <v>93</v>
      </c>
      <c r="H127" s="31" t="s">
        <v>94</v>
      </c>
      <c r="I127" s="31" t="s">
        <v>95</v>
      </c>
      <c r="J127" s="31" t="s">
        <v>96</v>
      </c>
      <c r="K127" s="31" t="s">
        <v>97</v>
      </c>
      <c r="L127" s="31" t="s">
        <v>98</v>
      </c>
      <c r="M127" s="31" t="s">
        <v>99</v>
      </c>
      <c r="N127" s="36" t="s">
        <v>89</v>
      </c>
    </row>
    <row r="128" spans="1:2092" ht="15.75" thickTop="1" x14ac:dyDescent="0.25">
      <c r="B128" s="97" t="s">
        <v>182</v>
      </c>
      <c r="C128" s="3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8"/>
    </row>
    <row r="129" spans="2:14" ht="30" x14ac:dyDescent="0.25">
      <c r="B129" s="74" t="s">
        <v>165</v>
      </c>
      <c r="C129" s="29"/>
      <c r="D129" s="48">
        <v>428.2</v>
      </c>
      <c r="E129" s="48">
        <v>355.6</v>
      </c>
      <c r="F129" s="49">
        <v>272.60000000000002</v>
      </c>
      <c r="G129" s="48">
        <v>360</v>
      </c>
      <c r="H129" s="48">
        <v>617</v>
      </c>
      <c r="I129" s="48">
        <v>480</v>
      </c>
      <c r="J129" s="48">
        <v>231.5</v>
      </c>
      <c r="K129" s="48">
        <v>215.3</v>
      </c>
      <c r="L129" s="48">
        <v>74.2</v>
      </c>
      <c r="M129" s="48">
        <v>58.9</v>
      </c>
      <c r="N129" s="46">
        <f>SUM(D129:M129)</f>
        <v>3093.3</v>
      </c>
    </row>
    <row r="130" spans="2:14" ht="30" x14ac:dyDescent="0.25">
      <c r="B130" s="74" t="s">
        <v>168</v>
      </c>
      <c r="C130" s="29"/>
      <c r="D130" s="48">
        <v>428.5</v>
      </c>
      <c r="E130" s="48">
        <v>355.6</v>
      </c>
      <c r="F130" s="48">
        <v>284.60000000000002</v>
      </c>
      <c r="G130" s="48">
        <v>767.8</v>
      </c>
      <c r="H130" s="48">
        <v>627.5</v>
      </c>
      <c r="I130" s="48">
        <v>591.20000000000005</v>
      </c>
      <c r="J130" s="48">
        <v>327.3</v>
      </c>
      <c r="K130" s="48">
        <v>239.1</v>
      </c>
      <c r="L130" s="48">
        <v>74.2</v>
      </c>
      <c r="M130" s="48">
        <v>53.6</v>
      </c>
      <c r="N130" s="46">
        <f>SUM(D130:M130)</f>
        <v>3749.3999999999996</v>
      </c>
    </row>
    <row r="131" spans="2:14" ht="30" x14ac:dyDescent="0.25">
      <c r="B131" s="74" t="s">
        <v>167</v>
      </c>
      <c r="C131" s="29"/>
      <c r="D131" s="122">
        <v>557.66999999999996</v>
      </c>
      <c r="E131" s="207">
        <v>1666.34</v>
      </c>
      <c r="F131" s="208">
        <v>0</v>
      </c>
      <c r="G131" s="122">
        <v>12700</v>
      </c>
      <c r="H131" s="207">
        <v>707</v>
      </c>
      <c r="I131" s="122">
        <v>291.5</v>
      </c>
      <c r="J131" s="122">
        <v>93.2</v>
      </c>
      <c r="K131" s="122">
        <v>187.4</v>
      </c>
      <c r="L131" s="122">
        <v>21.8</v>
      </c>
      <c r="M131" s="122">
        <v>26</v>
      </c>
      <c r="N131" s="46">
        <f>SUM(D131:M131)</f>
        <v>16250.91</v>
      </c>
    </row>
    <row r="132" spans="2:14" ht="30" x14ac:dyDescent="0.25">
      <c r="B132" s="74" t="s">
        <v>166</v>
      </c>
      <c r="C132" s="29"/>
      <c r="D132" s="122">
        <v>562.27</v>
      </c>
      <c r="E132" s="207">
        <v>1666.34</v>
      </c>
      <c r="F132" s="208">
        <v>0</v>
      </c>
      <c r="G132" s="122">
        <v>16218.7</v>
      </c>
      <c r="H132" s="207">
        <v>707.5</v>
      </c>
      <c r="I132" s="122">
        <v>291.5</v>
      </c>
      <c r="J132" s="122">
        <v>93.2</v>
      </c>
      <c r="K132" s="122">
        <v>187.4</v>
      </c>
      <c r="L132" s="122">
        <v>21.8</v>
      </c>
      <c r="M132" s="122">
        <v>26</v>
      </c>
      <c r="N132" s="46">
        <f>SUM(D132:M132)</f>
        <v>19774.710000000003</v>
      </c>
    </row>
    <row r="133" spans="2:14" ht="15.75" thickBot="1" x14ac:dyDescent="0.3">
      <c r="B133" s="38" t="s">
        <v>170</v>
      </c>
      <c r="C133" s="39"/>
      <c r="D133" s="50">
        <f>(D130+D132)/(D129+D131)</f>
        <v>1.0049702293405824</v>
      </c>
      <c r="E133" s="50">
        <f>(E130+E132)/(E129+E131)</f>
        <v>1</v>
      </c>
      <c r="F133" s="50">
        <f>(F130+F132)/(F129+F131)</f>
        <v>1.0440205429200293</v>
      </c>
      <c r="G133" s="50">
        <f>(G130+G132)/(G129+G131)</f>
        <v>1.3006508422664624</v>
      </c>
      <c r="H133" s="50">
        <f t="shared" ref="H133" si="42">(H130+H132)/(H129+H131)</f>
        <v>1.0083081570996979</v>
      </c>
      <c r="I133" s="50">
        <f>(I130+I132)/(I129+I131)</f>
        <v>1.1441348023331173</v>
      </c>
      <c r="J133" s="50">
        <f t="shared" ref="J133:M133" si="43">(J130+J132)/(J129+J131)</f>
        <v>1.2950415768401602</v>
      </c>
      <c r="K133" s="50">
        <f t="shared" si="43"/>
        <v>1.0591010677924011</v>
      </c>
      <c r="L133" s="50">
        <f t="shared" si="43"/>
        <v>1</v>
      </c>
      <c r="M133" s="50">
        <f t="shared" si="43"/>
        <v>0.93757361601884559</v>
      </c>
      <c r="N133" s="59"/>
    </row>
    <row r="134" spans="2:14" ht="16.5" thickTop="1" thickBot="1" x14ac:dyDescent="0.3"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</row>
    <row r="135" spans="2:14" ht="15.75" thickBot="1" x14ac:dyDescent="0.3">
      <c r="B135" s="35"/>
      <c r="C135" s="35"/>
      <c r="D135" s="30" t="s">
        <v>90</v>
      </c>
      <c r="E135" s="31" t="s">
        <v>91</v>
      </c>
      <c r="F135" s="31" t="s">
        <v>92</v>
      </c>
      <c r="G135" s="31" t="s">
        <v>93</v>
      </c>
      <c r="H135" s="31" t="s">
        <v>94</v>
      </c>
      <c r="I135" s="31" t="s">
        <v>95</v>
      </c>
      <c r="J135" s="31" t="s">
        <v>96</v>
      </c>
      <c r="K135" s="31" t="s">
        <v>97</v>
      </c>
      <c r="L135" s="31" t="s">
        <v>98</v>
      </c>
      <c r="M135" s="31" t="s">
        <v>99</v>
      </c>
      <c r="N135" s="36" t="s">
        <v>89</v>
      </c>
    </row>
    <row r="136" spans="2:14" ht="15.75" thickTop="1" x14ac:dyDescent="0.25">
      <c r="B136" s="97" t="s">
        <v>176</v>
      </c>
      <c r="C136" s="3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8"/>
    </row>
    <row r="137" spans="2:14" ht="30" x14ac:dyDescent="0.25">
      <c r="B137" s="74" t="s">
        <v>165</v>
      </c>
      <c r="C137" s="29"/>
      <c r="D137" s="48">
        <v>206.7</v>
      </c>
      <c r="E137" s="48">
        <v>246.2</v>
      </c>
      <c r="F137" s="49">
        <v>74.900000000000006</v>
      </c>
      <c r="G137" s="48">
        <v>837</v>
      </c>
      <c r="H137" s="48">
        <v>405</v>
      </c>
      <c r="I137" s="48">
        <v>197</v>
      </c>
      <c r="J137" s="48">
        <v>317</v>
      </c>
      <c r="K137" s="48">
        <v>271.10000000000002</v>
      </c>
      <c r="L137" s="48">
        <v>317</v>
      </c>
      <c r="M137" s="48">
        <v>49.5</v>
      </c>
      <c r="N137" s="46">
        <f>SUM(D137:M137)</f>
        <v>2921.4</v>
      </c>
    </row>
    <row r="138" spans="2:14" ht="30" x14ac:dyDescent="0.25">
      <c r="B138" s="74" t="s">
        <v>168</v>
      </c>
      <c r="C138" s="29"/>
      <c r="D138" s="48">
        <v>206.7</v>
      </c>
      <c r="E138" s="48">
        <v>114.9</v>
      </c>
      <c r="F138" s="48">
        <v>80.900000000000006</v>
      </c>
      <c r="G138" s="48">
        <v>807.2</v>
      </c>
      <c r="H138" s="48">
        <v>604.79999999999995</v>
      </c>
      <c r="I138" s="48">
        <v>197</v>
      </c>
      <c r="J138" s="48">
        <v>317</v>
      </c>
      <c r="K138" s="48">
        <v>346.7</v>
      </c>
      <c r="L138" s="48">
        <v>276</v>
      </c>
      <c r="M138" s="48">
        <v>38.4</v>
      </c>
      <c r="N138" s="46">
        <f>SUM(D138:M138)</f>
        <v>2989.6</v>
      </c>
    </row>
    <row r="139" spans="2:14" ht="30" x14ac:dyDescent="0.25">
      <c r="B139" s="74" t="s">
        <v>167</v>
      </c>
      <c r="C139" s="29"/>
      <c r="D139" s="105">
        <v>432.8</v>
      </c>
      <c r="E139" s="105">
        <v>533.9</v>
      </c>
      <c r="F139" s="105">
        <v>698.02</v>
      </c>
      <c r="G139" s="105">
        <v>6081.5</v>
      </c>
      <c r="H139" s="105">
        <v>1208.9000000000001</v>
      </c>
      <c r="I139" s="105">
        <v>278.89999999999998</v>
      </c>
      <c r="J139" s="48">
        <v>1204.9000000000001</v>
      </c>
      <c r="K139" s="105">
        <v>411.5</v>
      </c>
      <c r="L139" s="105">
        <v>1204.9000000000001</v>
      </c>
      <c r="M139" s="105">
        <v>431</v>
      </c>
      <c r="N139" s="46">
        <f>SUM(D139:M139)</f>
        <v>12486.32</v>
      </c>
    </row>
    <row r="140" spans="2:14" ht="30" x14ac:dyDescent="0.25">
      <c r="B140" s="74" t="s">
        <v>166</v>
      </c>
      <c r="C140" s="29"/>
      <c r="D140" s="105">
        <v>432.8</v>
      </c>
      <c r="E140" s="105">
        <v>430.8</v>
      </c>
      <c r="F140" s="105">
        <v>698.02</v>
      </c>
      <c r="G140" s="105">
        <v>6467.2</v>
      </c>
      <c r="H140" s="105">
        <v>2082</v>
      </c>
      <c r="I140" s="105">
        <v>211</v>
      </c>
      <c r="J140" s="48">
        <v>464.6</v>
      </c>
      <c r="K140" s="105">
        <v>411.6</v>
      </c>
      <c r="L140" s="105">
        <v>1276.9000000000001</v>
      </c>
      <c r="M140" s="105">
        <v>423.7</v>
      </c>
      <c r="N140" s="46">
        <f>SUM(D140:M140)</f>
        <v>12898.62</v>
      </c>
    </row>
    <row r="141" spans="2:14" ht="15.75" thickBot="1" x14ac:dyDescent="0.3">
      <c r="B141" s="38" t="s">
        <v>170</v>
      </c>
      <c r="C141" s="39"/>
      <c r="D141" s="50">
        <f>(D138+D140)/(D137+D139)</f>
        <v>1</v>
      </c>
      <c r="E141" s="50">
        <f t="shared" ref="E141:H141" si="44">(E138+E140)/(E137+E139)</f>
        <v>0.69952570183309848</v>
      </c>
      <c r="F141" s="50">
        <f>(F138+F140)/(F137+F139)</f>
        <v>1.007762769756249</v>
      </c>
      <c r="G141" s="50">
        <f>(G138+G140)/(G137+G139)</f>
        <v>1.0514417865144179</v>
      </c>
      <c r="H141" s="50">
        <f t="shared" si="44"/>
        <v>1.6647871615341718</v>
      </c>
      <c r="I141" s="50">
        <f>(I138+I140)/(I137+I139)</f>
        <v>0.85732296700987609</v>
      </c>
      <c r="J141" s="50">
        <f t="shared" ref="J141:M141" si="45">(J138+J140)/(J137+J139)</f>
        <v>0.5135685656087785</v>
      </c>
      <c r="K141" s="50">
        <f t="shared" si="45"/>
        <v>1.1108995019044827</v>
      </c>
      <c r="L141" s="50">
        <f t="shared" si="45"/>
        <v>1.0203692752480451</v>
      </c>
      <c r="M141" s="50">
        <f t="shared" si="45"/>
        <v>0.9617065556711758</v>
      </c>
      <c r="N141" s="59"/>
    </row>
    <row r="142" spans="2:14" ht="15.75" thickTop="1" x14ac:dyDescent="0.25">
      <c r="B142" s="84"/>
      <c r="C142" s="84"/>
      <c r="D142" s="84"/>
      <c r="E142" s="135">
        <f>E137+E139</f>
        <v>780.09999999999991</v>
      </c>
      <c r="F142" s="84"/>
      <c r="G142" s="84"/>
      <c r="H142" s="84"/>
      <c r="I142" s="84"/>
      <c r="J142" s="84"/>
      <c r="K142" s="84"/>
      <c r="L142" s="84"/>
      <c r="M142" s="84"/>
      <c r="N142" s="84"/>
    </row>
    <row r="143" spans="2:14" ht="15.75" thickBot="1" x14ac:dyDescent="0.3">
      <c r="E143" s="96">
        <f>E138+E140</f>
        <v>545.70000000000005</v>
      </c>
    </row>
    <row r="144" spans="2:14" ht="15.75" thickBot="1" x14ac:dyDescent="0.3">
      <c r="B144" s="113"/>
      <c r="C144" s="113"/>
      <c r="D144" s="114" t="s">
        <v>90</v>
      </c>
      <c r="E144" s="115" t="s">
        <v>91</v>
      </c>
      <c r="F144" s="115" t="s">
        <v>92</v>
      </c>
      <c r="G144" s="115" t="s">
        <v>93</v>
      </c>
      <c r="H144" s="115" t="s">
        <v>94</v>
      </c>
      <c r="I144" s="115" t="s">
        <v>95</v>
      </c>
      <c r="J144" s="115" t="s">
        <v>96</v>
      </c>
      <c r="K144" s="115" t="s">
        <v>97</v>
      </c>
      <c r="L144" s="115" t="s">
        <v>98</v>
      </c>
      <c r="M144" s="115" t="s">
        <v>99</v>
      </c>
      <c r="N144" s="115" t="s">
        <v>89</v>
      </c>
    </row>
    <row r="145" spans="2:14" ht="15.75" thickTop="1" x14ac:dyDescent="0.25">
      <c r="B145" s="117" t="s">
        <v>163</v>
      </c>
      <c r="C145" s="118"/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120"/>
    </row>
    <row r="146" spans="2:14" ht="30" x14ac:dyDescent="0.25">
      <c r="B146" s="121" t="s">
        <v>165</v>
      </c>
      <c r="C146" s="112"/>
      <c r="D146" s="122">
        <v>386.3</v>
      </c>
      <c r="E146" s="122">
        <v>389.3</v>
      </c>
      <c r="F146" s="123">
        <v>69.2</v>
      </c>
      <c r="G146" s="122">
        <v>974</v>
      </c>
      <c r="H146" s="122">
        <v>945</v>
      </c>
      <c r="I146" s="122">
        <v>160</v>
      </c>
      <c r="J146" s="122">
        <v>352.1</v>
      </c>
      <c r="K146" s="122">
        <v>211.5</v>
      </c>
      <c r="L146" s="122">
        <v>765.6</v>
      </c>
      <c r="M146" s="122">
        <v>66.099999999999994</v>
      </c>
      <c r="N146" s="124">
        <f>SUM(D146:M146)</f>
        <v>4319.1000000000004</v>
      </c>
    </row>
    <row r="147" spans="2:14" ht="30" x14ac:dyDescent="0.25">
      <c r="B147" s="121" t="s">
        <v>168</v>
      </c>
      <c r="C147" s="112"/>
      <c r="D147" s="122">
        <v>222.6</v>
      </c>
      <c r="E147" s="122">
        <v>310.8</v>
      </c>
      <c r="F147" s="122">
        <v>69.2</v>
      </c>
      <c r="G147" s="122">
        <v>916</v>
      </c>
      <c r="H147" s="122">
        <v>118</v>
      </c>
      <c r="I147" s="122">
        <v>173</v>
      </c>
      <c r="J147" s="122">
        <v>257.89999999999998</v>
      </c>
      <c r="K147" s="122">
        <v>267</v>
      </c>
      <c r="L147" s="122">
        <v>236.3</v>
      </c>
      <c r="M147" s="122">
        <v>62.8</v>
      </c>
      <c r="N147" s="124">
        <f>SUM(D147:M147)</f>
        <v>2633.6000000000004</v>
      </c>
    </row>
    <row r="148" spans="2:14" ht="30" x14ac:dyDescent="0.25">
      <c r="B148" s="121" t="s">
        <v>167</v>
      </c>
      <c r="C148" s="112"/>
      <c r="D148" s="122">
        <v>107.5</v>
      </c>
      <c r="E148" s="122">
        <v>765.8</v>
      </c>
      <c r="F148" s="122">
        <v>41.2</v>
      </c>
      <c r="G148" s="122">
        <v>794</v>
      </c>
      <c r="H148" s="122">
        <v>275</v>
      </c>
      <c r="I148" s="122">
        <v>334.3</v>
      </c>
      <c r="J148" s="122">
        <v>257.3</v>
      </c>
      <c r="K148" s="122">
        <v>79.5</v>
      </c>
      <c r="L148" s="122">
        <v>63.7</v>
      </c>
      <c r="M148" s="122">
        <v>31</v>
      </c>
      <c r="N148" s="124">
        <f>SUM(D148:M148)</f>
        <v>2749.3</v>
      </c>
    </row>
    <row r="149" spans="2:14" ht="30" x14ac:dyDescent="0.25">
      <c r="B149" s="121" t="s">
        <v>166</v>
      </c>
      <c r="C149" s="112"/>
      <c r="D149" s="122">
        <v>229.6</v>
      </c>
      <c r="E149" s="122">
        <v>765.8</v>
      </c>
      <c r="F149" s="122">
        <v>29.6</v>
      </c>
      <c r="G149" s="122">
        <v>924</v>
      </c>
      <c r="H149" s="122">
        <v>391.1</v>
      </c>
      <c r="I149" s="122">
        <v>317.8</v>
      </c>
      <c r="J149" s="122">
        <v>257.3</v>
      </c>
      <c r="K149" s="122">
        <v>65.3</v>
      </c>
      <c r="L149" s="122">
        <v>39.700000000000003</v>
      </c>
      <c r="M149" s="122">
        <v>24</v>
      </c>
      <c r="N149" s="124">
        <f>SUM(D149:M149)</f>
        <v>3044.2000000000003</v>
      </c>
    </row>
    <row r="150" spans="2:14" ht="15.75" thickBot="1" x14ac:dyDescent="0.3">
      <c r="B150" s="125" t="s">
        <v>170</v>
      </c>
      <c r="C150" s="126"/>
      <c r="D150" s="127">
        <f>(D147+D149)/(D146+D148)</f>
        <v>0.91575536654515999</v>
      </c>
      <c r="E150" s="127">
        <f t="shared" ref="E150:M150" si="46">(E147+E149)/(E146+E148)</f>
        <v>0.93204051597264304</v>
      </c>
      <c r="F150" s="127">
        <f t="shared" si="46"/>
        <v>0.89492753623188415</v>
      </c>
      <c r="G150" s="127">
        <f t="shared" si="46"/>
        <v>1.0407239819004526</v>
      </c>
      <c r="H150" s="127">
        <f t="shared" si="46"/>
        <v>0.41729508196721316</v>
      </c>
      <c r="I150" s="127">
        <f>(I147+I149)/(I146+I148)</f>
        <v>0.99291927978960148</v>
      </c>
      <c r="J150" s="127">
        <f t="shared" si="46"/>
        <v>0.84542172628815226</v>
      </c>
      <c r="K150" s="127">
        <f t="shared" si="46"/>
        <v>1.1419243986254295</v>
      </c>
      <c r="L150" s="127">
        <f t="shared" si="46"/>
        <v>0.33281080429277704</v>
      </c>
      <c r="M150" s="127">
        <f t="shared" si="46"/>
        <v>0.89392378990731203</v>
      </c>
      <c r="N150" s="128"/>
    </row>
    <row r="151" spans="2:14" ht="15.75" thickTop="1" x14ac:dyDescent="0.25"/>
  </sheetData>
  <mergeCells count="5">
    <mergeCell ref="B12:N12"/>
    <mergeCell ref="B2:N2"/>
    <mergeCell ref="B27:N27"/>
    <mergeCell ref="B57:N57"/>
    <mergeCell ref="B84:N8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6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Расчет оценки</vt:lpstr>
      <vt:lpstr>Показатели</vt:lpstr>
      <vt:lpstr>'Расчет оценки'!Заголовки_для_печати</vt:lpstr>
      <vt:lpstr>Показатели!Область_печати</vt:lpstr>
      <vt:lpstr>'Расчет оценки'!Область_печати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2019-07-23T08:54:06Z</dcterms:modified>
</cp:coreProperties>
</file>