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45" windowWidth="27495" windowHeight="12720"/>
  </bookViews>
  <sheets>
    <sheet name="ДОХОДЫ" sheetId="2" r:id="rId1"/>
  </sheets>
  <definedNames>
    <definedName name="_xlnm._FilterDatabase" localSheetId="0" hidden="1">ДОХОДЫ!$A$3:$L$37</definedName>
    <definedName name="_xlnm.Print_Titles" localSheetId="0">ДОХОДЫ!$3:$3</definedName>
    <definedName name="_xlnm.Print_Area" localSheetId="0">ДОХОДЫ!$B$1:$H$37</definedName>
  </definedNames>
  <calcPr calcId="145621"/>
</workbook>
</file>

<file path=xl/calcChain.xml><?xml version="1.0" encoding="utf-8"?>
<calcChain xmlns="http://schemas.openxmlformats.org/spreadsheetml/2006/main">
  <c r="E20" i="2" l="1"/>
  <c r="F20" i="2"/>
  <c r="G20" i="2" s="1"/>
  <c r="D20" i="2"/>
  <c r="H20" i="2" l="1"/>
  <c r="F7" i="2"/>
  <c r="H7" i="2" s="1"/>
  <c r="E7" i="2"/>
  <c r="D7" i="2"/>
  <c r="G7" i="2" l="1"/>
  <c r="G37" i="2"/>
  <c r="G36" i="2"/>
  <c r="G35" i="2"/>
  <c r="G34" i="2"/>
  <c r="G33" i="2"/>
  <c r="G32" i="2"/>
  <c r="G31" i="2"/>
  <c r="G30" i="2"/>
  <c r="G29" i="2"/>
  <c r="G27" i="2"/>
  <c r="G26" i="2"/>
  <c r="G25" i="2"/>
  <c r="G24" i="2"/>
  <c r="G23" i="2"/>
  <c r="G22" i="2"/>
  <c r="G21" i="2"/>
  <c r="G19" i="2"/>
  <c r="G18" i="2"/>
  <c r="G17" i="2"/>
  <c r="G15" i="2"/>
  <c r="G14" i="2"/>
  <c r="G13" i="2"/>
  <c r="G11" i="2"/>
  <c r="G10" i="2"/>
  <c r="G9" i="2"/>
  <c r="G6" i="2"/>
  <c r="G4" i="2"/>
  <c r="E37" i="2"/>
  <c r="H37" i="2" s="1"/>
  <c r="E36" i="2"/>
  <c r="H36" i="2" s="1"/>
  <c r="E35" i="2"/>
  <c r="H35" i="2" s="1"/>
  <c r="E34" i="2"/>
  <c r="H34" i="2" s="1"/>
  <c r="E33" i="2"/>
  <c r="H33" i="2" s="1"/>
  <c r="E32" i="2"/>
  <c r="H32" i="2" s="1"/>
  <c r="E31" i="2"/>
  <c r="H31" i="2" s="1"/>
  <c r="E30" i="2"/>
  <c r="H30" i="2" s="1"/>
  <c r="E29" i="2"/>
  <c r="H29" i="2" s="1"/>
  <c r="E28" i="2"/>
  <c r="E27" i="2"/>
  <c r="H27" i="2" s="1"/>
  <c r="E26" i="2"/>
  <c r="H26" i="2" s="1"/>
  <c r="E25" i="2"/>
  <c r="H25" i="2" s="1"/>
  <c r="E24" i="2"/>
  <c r="H24" i="2" s="1"/>
  <c r="E23" i="2"/>
  <c r="H23" i="2" s="1"/>
  <c r="E22" i="2"/>
  <c r="H22" i="2" s="1"/>
  <c r="E21" i="2"/>
  <c r="H21" i="2" s="1"/>
  <c r="E19" i="2"/>
  <c r="H19" i="2" s="1"/>
  <c r="E18" i="2"/>
  <c r="H18" i="2" s="1"/>
  <c r="E17" i="2"/>
  <c r="H17" i="2" s="1"/>
  <c r="E16" i="2"/>
  <c r="E15" i="2"/>
  <c r="H15" i="2" s="1"/>
  <c r="E14" i="2"/>
  <c r="H14" i="2" s="1"/>
  <c r="E13" i="2"/>
  <c r="H13" i="2" s="1"/>
  <c r="E12" i="2"/>
  <c r="E11" i="2"/>
  <c r="H11" i="2" s="1"/>
  <c r="E10" i="2"/>
  <c r="H10" i="2" s="1"/>
  <c r="E9" i="2"/>
  <c r="H9" i="2" s="1"/>
  <c r="E6" i="2"/>
  <c r="H6" i="2" s="1"/>
  <c r="E4" i="2"/>
  <c r="H4" i="2" s="1"/>
  <c r="E8" i="2" l="1"/>
  <c r="H8" i="2" l="1"/>
  <c r="G8" i="2"/>
</calcChain>
</file>

<file path=xl/sharedStrings.xml><?xml version="1.0" encoding="utf-8"?>
<sst xmlns="http://schemas.openxmlformats.org/spreadsheetml/2006/main" count="105" uniqueCount="76">
  <si>
    <t/>
  </si>
  <si>
    <t>Наименование показателя</t>
  </si>
  <si>
    <t>Код дохода по бюджетной классификации</t>
  </si>
  <si>
    <t>Row0</t>
  </si>
  <si>
    <t>Доходы бюджета - всего</t>
  </si>
  <si>
    <t>Row1</t>
  </si>
  <si>
    <t>НАЛОГОВЫЕ И НЕНАЛОГОВЫЕ ДОХОДЫ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</si>
  <si>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</si>
  <si>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</si>
  <si>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</si>
  <si>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</si>
  <si>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</si>
  <si>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</si>
  <si>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</si>
  <si>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</si>
  <si>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</si>
  <si>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</si>
  <si>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</si>
  <si>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</si>
  <si>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</si>
  <si>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</si>
  <si>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</si>
  <si>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</si>
  <si>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Платежи, взимаемые государственными и муниципальными органами (организациями) за выполнение определенных функций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</si>
  <si>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</si>
  <si>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</si>
  <si>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</si>
  <si>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</si>
  <si>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</si>
  <si>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</si>
  <si>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</si>
  <si>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</si>
  <si>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ПРОЧИЕ БЕЗВОЗМЕЗДНЫЕ ПОСТУПЛЕНИЯ</t>
  </si>
  <si>
    <t>ВОЗВРАТ ОСТАТКОВ СУБСИДИЙ, СУБВЕНЦИЙ И ИНЫХ МЕЖБЮДЖЕТНЫХ ТРАНСФЕРТОВ, ИМЕЮЩИХ ЦЕЛЕВОЕ НАЗНАЧЕНИЕ, ПРОШЛЫХ ЛЕТ</t>
  </si>
  <si>
    <t xml:space="preserve">Исполнение за 1 квартал 2023 года </t>
  </si>
  <si>
    <t>в том числе:</t>
  </si>
  <si>
    <t>000 10000000000000000</t>
  </si>
  <si>
    <t>000 10102000010000110</t>
  </si>
  <si>
    <t>000 10302000010000110</t>
  </si>
  <si>
    <t>000 10500000000000000</t>
  </si>
  <si>
    <t>000 10501000000000110</t>
  </si>
  <si>
    <t>000 10502000020000110</t>
  </si>
  <si>
    <t>000 10503000010000110</t>
  </si>
  <si>
    <t>000 10504000020000110</t>
  </si>
  <si>
    <t>000 10600000000000000</t>
  </si>
  <si>
    <t>000 10601000000000110</t>
  </si>
  <si>
    <t>000 10604000020000110</t>
  </si>
  <si>
    <t>000 10606000000000110</t>
  </si>
  <si>
    <t>000 10800000000000000</t>
  </si>
  <si>
    <t>000 11100000000000000</t>
  </si>
  <si>
    <t>000 11200000000000000</t>
  </si>
  <si>
    <t>000 11300000000000000</t>
  </si>
  <si>
    <t>000 11400000000000000</t>
  </si>
  <si>
    <t>000 11500000000000000</t>
  </si>
  <si>
    <t>000 11502000000000140</t>
  </si>
  <si>
    <t>000 11600000000000000</t>
  </si>
  <si>
    <t>000 11700000000000000</t>
  </si>
  <si>
    <t>000 20000000000000000</t>
  </si>
  <si>
    <t>000 20200000000000000</t>
  </si>
  <si>
    <t>000 20210000000000150</t>
  </si>
  <si>
    <t>000 20220000000000150</t>
  </si>
  <si>
    <t>000 20230000000000150</t>
  </si>
  <si>
    <t>000 20240000000000150</t>
  </si>
  <si>
    <t>000 20240014050000150</t>
  </si>
  <si>
    <t>000 20700000000000000</t>
  </si>
  <si>
    <t>000 21900000000000000</t>
  </si>
  <si>
    <t xml:space="preserve">Налог на доходы физических лиц
</t>
  </si>
  <si>
    <t>Уточненный план на 2023 год</t>
  </si>
  <si>
    <t>НАЛОГОВЫЕ ДОХОДЫ</t>
  </si>
  <si>
    <t>НЕНАЛОГОВЫЕ ДОХОДЫ</t>
  </si>
  <si>
    <t>В том числе:
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</si>
  <si>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% исполнения от уточнненного плана на 2023 год</t>
  </si>
  <si>
    <t>Уточненный план за 1 квартал 2023 года</t>
  </si>
  <si>
    <t>% исполнения от уточненного плана за 1 квартал 2023 года</t>
  </si>
  <si>
    <t xml:space="preserve">Сведения об исполнении бюджета Кондинского района за 1 квартал 2023 года по доходам в разрезе видов доходов в сравнении с запланированными значениями </t>
  </si>
  <si>
    <t>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</si>
</sst>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;;;"/>
    <numFmt numFmtId="165" formatCode="0.0%"/>
  </numFmts>
  <fonts count="4" x14ac:knownFonts="1"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165" fontId="1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vertical="top"/>
    </xf>
    <xf numFmtId="4" fontId="1" fillId="0" borderId="1" xfId="0" applyNumberFormat="1" applyFont="1" applyFill="1" applyBorder="1" applyAlignment="1" applyProtection="1">
      <alignment vertical="top"/>
      <protection locked="0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right" vertical="top"/>
    </xf>
    <xf numFmtId="0" fontId="1" fillId="0" borderId="1" xfId="0" applyFont="1" applyFill="1" applyBorder="1" applyAlignment="1">
      <alignment horizontal="center" vertical="top" wrapText="1"/>
    </xf>
    <xf numFmtId="164" fontId="2" fillId="0" borderId="0" xfId="0" applyNumberFormat="1" applyFont="1" applyFill="1" applyAlignment="1" applyProtection="1">
      <alignment vertical="top"/>
      <protection hidden="1"/>
    </xf>
    <xf numFmtId="4" fontId="2" fillId="0" borderId="0" xfId="0" applyNumberFormat="1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workbookViewId="0">
      <pane xSplit="3" ySplit="3" topLeftCell="D4" activePane="bottomRight" state="frozen"/>
      <selection pane="topRight"/>
      <selection pane="bottomLeft"/>
      <selection pane="bottomRight" activeCell="J9" sqref="J9"/>
    </sheetView>
  </sheetViews>
  <sheetFormatPr defaultRowHeight="12.75" x14ac:dyDescent="0.25"/>
  <cols>
    <col min="1" max="1" width="0" style="5" hidden="1" customWidth="1"/>
    <col min="2" max="2" width="52" style="6" customWidth="1"/>
    <col min="3" max="3" width="22.5703125" style="11" customWidth="1"/>
    <col min="4" max="5" width="15.5703125" style="5" customWidth="1"/>
    <col min="6" max="6" width="16.28515625" style="5" customWidth="1"/>
    <col min="7" max="7" width="15.85546875" style="5" customWidth="1"/>
    <col min="8" max="9" width="15.42578125" style="5" customWidth="1"/>
    <col min="10" max="10" width="16.28515625" style="5" customWidth="1"/>
    <col min="11" max="11" width="18.140625" style="5" customWidth="1"/>
    <col min="12" max="16384" width="9.140625" style="5"/>
  </cols>
  <sheetData>
    <row r="1" spans="1:12" ht="35.25" customHeight="1" x14ac:dyDescent="0.25">
      <c r="B1" s="14" t="s">
        <v>74</v>
      </c>
      <c r="C1" s="14"/>
      <c r="D1" s="14"/>
      <c r="E1" s="14"/>
      <c r="F1" s="14"/>
      <c r="G1" s="14"/>
      <c r="H1" s="14"/>
    </row>
    <row r="2" spans="1:12" x14ac:dyDescent="0.25">
      <c r="H2" s="7" t="s">
        <v>75</v>
      </c>
    </row>
    <row r="3" spans="1:12" ht="62.25" customHeight="1" x14ac:dyDescent="0.25">
      <c r="B3" s="8" t="s">
        <v>1</v>
      </c>
      <c r="C3" s="8" t="s">
        <v>2</v>
      </c>
      <c r="D3" s="8" t="s">
        <v>67</v>
      </c>
      <c r="E3" s="8" t="s">
        <v>72</v>
      </c>
      <c r="F3" s="8" t="s">
        <v>34</v>
      </c>
      <c r="G3" s="8" t="s">
        <v>71</v>
      </c>
      <c r="H3" s="8" t="s">
        <v>73</v>
      </c>
    </row>
    <row r="4" spans="1:12" ht="18.75" customHeight="1" x14ac:dyDescent="0.25">
      <c r="A4" s="5" t="s">
        <v>3</v>
      </c>
      <c r="B4" s="2" t="s">
        <v>4</v>
      </c>
      <c r="C4" s="12" t="s">
        <v>0</v>
      </c>
      <c r="D4" s="3">
        <v>4516111081.5200005</v>
      </c>
      <c r="E4" s="3">
        <f>D4/12*3</f>
        <v>1129027770.3800001</v>
      </c>
      <c r="F4" s="3">
        <v>891502058.25999999</v>
      </c>
      <c r="G4" s="1">
        <f>F4/D4</f>
        <v>0.19740481183202974</v>
      </c>
      <c r="H4" s="1">
        <f>F4/E4</f>
        <v>0.78961924732811895</v>
      </c>
      <c r="K4" s="9"/>
      <c r="L4" s="9"/>
    </row>
    <row r="5" spans="1:12" ht="16.5" customHeight="1" x14ac:dyDescent="0.25">
      <c r="B5" s="2" t="s">
        <v>35</v>
      </c>
      <c r="C5" s="12"/>
      <c r="D5" s="3"/>
      <c r="E5" s="3"/>
      <c r="F5" s="3"/>
      <c r="G5" s="1"/>
      <c r="H5" s="1"/>
      <c r="K5" s="9"/>
      <c r="L5" s="9"/>
    </row>
    <row r="6" spans="1:12" ht="17.25" customHeight="1" x14ac:dyDescent="0.25">
      <c r="A6" s="5" t="s">
        <v>5</v>
      </c>
      <c r="B6" s="2" t="s">
        <v>6</v>
      </c>
      <c r="C6" s="13" t="s">
        <v>36</v>
      </c>
      <c r="D6" s="4">
        <v>777308196.10000002</v>
      </c>
      <c r="E6" s="4">
        <f t="shared" ref="E6:E21" si="0">D6/12*3</f>
        <v>194327049.02500001</v>
      </c>
      <c r="F6" s="4">
        <v>174192828.44999999</v>
      </c>
      <c r="G6" s="1">
        <f t="shared" ref="G6:G21" si="1">F6/D6</f>
        <v>0.22409750639962406</v>
      </c>
      <c r="H6" s="1">
        <f t="shared" ref="H6:H21" si="2">F6/E6</f>
        <v>0.89639002559849623</v>
      </c>
      <c r="I6" s="10"/>
      <c r="J6" s="10"/>
      <c r="K6" s="10"/>
    </row>
    <row r="7" spans="1:12" ht="17.25" customHeight="1" x14ac:dyDescent="0.25">
      <c r="B7" s="2" t="s">
        <v>68</v>
      </c>
      <c r="C7" s="13"/>
      <c r="D7" s="4">
        <f>D8+D9+D10+D15+D19</f>
        <v>664234170</v>
      </c>
      <c r="E7" s="4">
        <f t="shared" si="0"/>
        <v>166058542.5</v>
      </c>
      <c r="F7" s="4">
        <f>F8+F9+F10+F15+F19</f>
        <v>107699503.49999999</v>
      </c>
      <c r="G7" s="1">
        <f t="shared" ref="G7" si="3">F7/D7</f>
        <v>0.16214086592383525</v>
      </c>
      <c r="H7" s="1">
        <f t="shared" ref="H7" si="4">F7/E7</f>
        <v>0.64856346369534101</v>
      </c>
      <c r="I7" s="10"/>
      <c r="J7" s="10"/>
      <c r="K7" s="10"/>
    </row>
    <row r="8" spans="1:12" ht="18.75" customHeight="1" x14ac:dyDescent="0.25">
      <c r="A8" s="5" t="s">
        <v>5</v>
      </c>
      <c r="B8" s="2" t="s">
        <v>66</v>
      </c>
      <c r="C8" s="13" t="s">
        <v>37</v>
      </c>
      <c r="D8" s="3">
        <v>568377700</v>
      </c>
      <c r="E8" s="3">
        <f t="shared" si="0"/>
        <v>142094425</v>
      </c>
      <c r="F8" s="3">
        <v>91707062.780000001</v>
      </c>
      <c r="G8" s="1">
        <f t="shared" si="1"/>
        <v>0.16134880516952019</v>
      </c>
      <c r="H8" s="1">
        <f t="shared" si="2"/>
        <v>0.64539522067808075</v>
      </c>
    </row>
    <row r="9" spans="1:12" ht="34.5" customHeight="1" x14ac:dyDescent="0.25">
      <c r="A9" s="5" t="s">
        <v>5</v>
      </c>
      <c r="B9" s="2" t="s">
        <v>7</v>
      </c>
      <c r="C9" s="13" t="s">
        <v>38</v>
      </c>
      <c r="D9" s="4">
        <v>21237870</v>
      </c>
      <c r="E9" s="4">
        <f t="shared" si="0"/>
        <v>5309467.5</v>
      </c>
      <c r="F9" s="4">
        <v>6002398</v>
      </c>
      <c r="G9" s="1">
        <f t="shared" si="1"/>
        <v>0.28262711844455213</v>
      </c>
      <c r="H9" s="1">
        <f t="shared" si="2"/>
        <v>1.1305084737782085</v>
      </c>
    </row>
    <row r="10" spans="1:12" ht="19.5" customHeight="1" x14ac:dyDescent="0.25">
      <c r="A10" s="5" t="s">
        <v>5</v>
      </c>
      <c r="B10" s="2" t="s">
        <v>8</v>
      </c>
      <c r="C10" s="13" t="s">
        <v>39</v>
      </c>
      <c r="D10" s="4">
        <v>67728200</v>
      </c>
      <c r="E10" s="4">
        <f t="shared" si="0"/>
        <v>16932050</v>
      </c>
      <c r="F10" s="4">
        <v>8267672.2400000002</v>
      </c>
      <c r="G10" s="1">
        <f t="shared" si="1"/>
        <v>0.122071341627269</v>
      </c>
      <c r="H10" s="1">
        <f t="shared" si="2"/>
        <v>0.488285366509076</v>
      </c>
    </row>
    <row r="11" spans="1:12" ht="35.25" customHeight="1" x14ac:dyDescent="0.25">
      <c r="A11" s="5" t="s">
        <v>5</v>
      </c>
      <c r="B11" s="2" t="s">
        <v>9</v>
      </c>
      <c r="C11" s="13" t="s">
        <v>40</v>
      </c>
      <c r="D11" s="4">
        <v>63968200</v>
      </c>
      <c r="E11" s="4">
        <f t="shared" si="0"/>
        <v>15992050</v>
      </c>
      <c r="F11" s="4">
        <v>9351580.8200000003</v>
      </c>
      <c r="G11" s="1">
        <f t="shared" si="1"/>
        <v>0.14619108900985178</v>
      </c>
      <c r="H11" s="1">
        <f t="shared" si="2"/>
        <v>0.58476435603940713</v>
      </c>
    </row>
    <row r="12" spans="1:12" ht="30.75" customHeight="1" x14ac:dyDescent="0.25">
      <c r="A12" s="5" t="s">
        <v>5</v>
      </c>
      <c r="B12" s="2" t="s">
        <v>10</v>
      </c>
      <c r="C12" s="13" t="s">
        <v>41</v>
      </c>
      <c r="D12" s="4">
        <v>0</v>
      </c>
      <c r="E12" s="4">
        <f t="shared" si="0"/>
        <v>0</v>
      </c>
      <c r="F12" s="4">
        <v>-231288.26</v>
      </c>
      <c r="G12" s="1"/>
      <c r="H12" s="1"/>
    </row>
    <row r="13" spans="1:12" ht="21" customHeight="1" x14ac:dyDescent="0.25">
      <c r="A13" s="5" t="s">
        <v>5</v>
      </c>
      <c r="B13" s="2" t="s">
        <v>11</v>
      </c>
      <c r="C13" s="13" t="s">
        <v>42</v>
      </c>
      <c r="D13" s="4">
        <v>160000</v>
      </c>
      <c r="E13" s="4">
        <f t="shared" si="0"/>
        <v>40000</v>
      </c>
      <c r="F13" s="4">
        <v>27947.49</v>
      </c>
      <c r="G13" s="1">
        <f t="shared" si="1"/>
        <v>0.17467181250000002</v>
      </c>
      <c r="H13" s="1">
        <f t="shared" si="2"/>
        <v>0.69868725000000009</v>
      </c>
    </row>
    <row r="14" spans="1:12" ht="33.75" customHeight="1" x14ac:dyDescent="0.25">
      <c r="A14" s="5" t="s">
        <v>5</v>
      </c>
      <c r="B14" s="2" t="s">
        <v>12</v>
      </c>
      <c r="C14" s="13" t="s">
        <v>43</v>
      </c>
      <c r="D14" s="4">
        <v>3600000</v>
      </c>
      <c r="E14" s="4">
        <f t="shared" si="0"/>
        <v>900000</v>
      </c>
      <c r="F14" s="4">
        <v>-880567.81</v>
      </c>
      <c r="G14" s="1">
        <f t="shared" si="1"/>
        <v>-0.24460216944444446</v>
      </c>
      <c r="H14" s="1">
        <f t="shared" si="2"/>
        <v>-0.97840867777777785</v>
      </c>
    </row>
    <row r="15" spans="1:12" ht="20.25" customHeight="1" x14ac:dyDescent="0.25">
      <c r="A15" s="5" t="s">
        <v>5</v>
      </c>
      <c r="B15" s="2" t="s">
        <v>13</v>
      </c>
      <c r="C15" s="13" t="s">
        <v>44</v>
      </c>
      <c r="D15" s="4">
        <v>3435400</v>
      </c>
      <c r="E15" s="4">
        <f t="shared" si="0"/>
        <v>858850</v>
      </c>
      <c r="F15" s="4">
        <v>366394.35</v>
      </c>
      <c r="G15" s="1">
        <f t="shared" si="1"/>
        <v>0.10665260231705187</v>
      </c>
      <c r="H15" s="1">
        <f t="shared" si="2"/>
        <v>0.42661040926820748</v>
      </c>
    </row>
    <row r="16" spans="1:12" ht="21" customHeight="1" x14ac:dyDescent="0.25">
      <c r="A16" s="5" t="s">
        <v>5</v>
      </c>
      <c r="B16" s="2" t="s">
        <v>14</v>
      </c>
      <c r="C16" s="13" t="s">
        <v>45</v>
      </c>
      <c r="D16" s="4">
        <v>0</v>
      </c>
      <c r="E16" s="4">
        <f t="shared" si="0"/>
        <v>0</v>
      </c>
      <c r="F16" s="4">
        <v>-13.75</v>
      </c>
      <c r="G16" s="1"/>
      <c r="H16" s="1"/>
    </row>
    <row r="17" spans="1:11" ht="18.75" customHeight="1" x14ac:dyDescent="0.25">
      <c r="A17" s="5" t="s">
        <v>5</v>
      </c>
      <c r="B17" s="2" t="s">
        <v>15</v>
      </c>
      <c r="C17" s="13" t="s">
        <v>46</v>
      </c>
      <c r="D17" s="4">
        <v>3215400</v>
      </c>
      <c r="E17" s="4">
        <f t="shared" si="0"/>
        <v>803850</v>
      </c>
      <c r="F17" s="4">
        <v>273124.09999999998</v>
      </c>
      <c r="G17" s="1">
        <f t="shared" si="1"/>
        <v>8.4942495490452186E-2</v>
      </c>
      <c r="H17" s="1">
        <f t="shared" si="2"/>
        <v>0.33976998196180874</v>
      </c>
    </row>
    <row r="18" spans="1:11" ht="18" customHeight="1" x14ac:dyDescent="0.25">
      <c r="A18" s="5" t="s">
        <v>5</v>
      </c>
      <c r="B18" s="2" t="s">
        <v>16</v>
      </c>
      <c r="C18" s="13" t="s">
        <v>47</v>
      </c>
      <c r="D18" s="4">
        <v>220000</v>
      </c>
      <c r="E18" s="4">
        <f t="shared" si="0"/>
        <v>55000</v>
      </c>
      <c r="F18" s="4">
        <v>93284</v>
      </c>
      <c r="G18" s="1">
        <f t="shared" si="1"/>
        <v>0.42401818181818179</v>
      </c>
      <c r="H18" s="1">
        <f t="shared" si="2"/>
        <v>1.6960727272727272</v>
      </c>
    </row>
    <row r="19" spans="1:11" ht="18" customHeight="1" x14ac:dyDescent="0.25">
      <c r="A19" s="5" t="s">
        <v>5</v>
      </c>
      <c r="B19" s="2" t="s">
        <v>17</v>
      </c>
      <c r="C19" s="13" t="s">
        <v>48</v>
      </c>
      <c r="D19" s="4">
        <v>3455000</v>
      </c>
      <c r="E19" s="4">
        <f t="shared" si="0"/>
        <v>863750</v>
      </c>
      <c r="F19" s="4">
        <v>1355976.13</v>
      </c>
      <c r="G19" s="1">
        <f t="shared" si="1"/>
        <v>0.39246776555716351</v>
      </c>
      <c r="H19" s="1">
        <f t="shared" si="2"/>
        <v>1.569871062228654</v>
      </c>
    </row>
    <row r="20" spans="1:11" ht="18" customHeight="1" x14ac:dyDescent="0.25">
      <c r="B20" s="2" t="s">
        <v>69</v>
      </c>
      <c r="C20" s="13"/>
      <c r="D20" s="4">
        <f>D21+D22+D23+D24+D25+D27+D28</f>
        <v>113074026.09999999</v>
      </c>
      <c r="E20" s="4">
        <f t="shared" si="0"/>
        <v>28268506.524999999</v>
      </c>
      <c r="F20" s="4">
        <f>F21+F22+F23+F24+F25+F27+F28</f>
        <v>66493324.949999996</v>
      </c>
      <c r="G20" s="1">
        <f t="shared" ref="G20" si="5">F20/D20</f>
        <v>0.58805127263439683</v>
      </c>
      <c r="H20" s="1">
        <f t="shared" ref="H20" si="6">F20/E20</f>
        <v>2.3522050905375873</v>
      </c>
    </row>
    <row r="21" spans="1:11" ht="45.75" customHeight="1" x14ac:dyDescent="0.25">
      <c r="A21" s="5" t="s">
        <v>5</v>
      </c>
      <c r="B21" s="2" t="s">
        <v>18</v>
      </c>
      <c r="C21" s="13" t="s">
        <v>49</v>
      </c>
      <c r="D21" s="4">
        <v>61249500</v>
      </c>
      <c r="E21" s="4">
        <f t="shared" si="0"/>
        <v>15312375</v>
      </c>
      <c r="F21" s="4">
        <v>20580784.609999999</v>
      </c>
      <c r="G21" s="1">
        <f t="shared" si="1"/>
        <v>0.33601555294328933</v>
      </c>
      <c r="H21" s="1">
        <f t="shared" si="2"/>
        <v>1.3440622117731573</v>
      </c>
    </row>
    <row r="22" spans="1:11" ht="29.25" customHeight="1" x14ac:dyDescent="0.25">
      <c r="A22" s="5" t="s">
        <v>5</v>
      </c>
      <c r="B22" s="2" t="s">
        <v>19</v>
      </c>
      <c r="C22" s="13" t="s">
        <v>50</v>
      </c>
      <c r="D22" s="4">
        <v>3307000</v>
      </c>
      <c r="E22" s="4">
        <f t="shared" ref="E22:E27" si="7">D22/12*3</f>
        <v>826750</v>
      </c>
      <c r="F22" s="4">
        <v>30858117.75</v>
      </c>
      <c r="G22" s="1">
        <f t="shared" ref="G22:G27" si="8">F22/D22</f>
        <v>9.3311514212276983</v>
      </c>
      <c r="H22" s="1">
        <f t="shared" ref="H22:H27" si="9">F22/E22</f>
        <v>37.324605684910793</v>
      </c>
    </row>
    <row r="23" spans="1:11" ht="31.5" customHeight="1" x14ac:dyDescent="0.25">
      <c r="A23" s="5" t="s">
        <v>5</v>
      </c>
      <c r="B23" s="2" t="s">
        <v>20</v>
      </c>
      <c r="C23" s="13" t="s">
        <v>51</v>
      </c>
      <c r="D23" s="4">
        <v>33237926.100000001</v>
      </c>
      <c r="E23" s="4">
        <f t="shared" si="7"/>
        <v>8309481.5250000004</v>
      </c>
      <c r="F23" s="4">
        <v>9546178.8100000005</v>
      </c>
      <c r="G23" s="1">
        <f t="shared" si="8"/>
        <v>0.28720741424357399</v>
      </c>
      <c r="H23" s="1">
        <f t="shared" si="9"/>
        <v>1.148829656974296</v>
      </c>
    </row>
    <row r="24" spans="1:11" ht="33.75" customHeight="1" x14ac:dyDescent="0.25">
      <c r="A24" s="5" t="s">
        <v>5</v>
      </c>
      <c r="B24" s="2" t="s">
        <v>21</v>
      </c>
      <c r="C24" s="13" t="s">
        <v>52</v>
      </c>
      <c r="D24" s="4">
        <v>8153000</v>
      </c>
      <c r="E24" s="4">
        <f t="shared" si="7"/>
        <v>2038250</v>
      </c>
      <c r="F24" s="4">
        <v>3616687.05</v>
      </c>
      <c r="G24" s="1">
        <f t="shared" si="8"/>
        <v>0.44360199313136267</v>
      </c>
      <c r="H24" s="1">
        <f t="shared" si="9"/>
        <v>1.7744079725254507</v>
      </c>
    </row>
    <row r="25" spans="1:11" ht="16.5" customHeight="1" x14ac:dyDescent="0.25">
      <c r="A25" s="5" t="s">
        <v>5</v>
      </c>
      <c r="B25" s="2" t="s">
        <v>22</v>
      </c>
      <c r="C25" s="13" t="s">
        <v>53</v>
      </c>
      <c r="D25" s="4">
        <v>30000</v>
      </c>
      <c r="E25" s="4">
        <f t="shared" si="7"/>
        <v>7500</v>
      </c>
      <c r="F25" s="4">
        <v>0</v>
      </c>
      <c r="G25" s="1">
        <f t="shared" si="8"/>
        <v>0</v>
      </c>
      <c r="H25" s="1">
        <f t="shared" si="9"/>
        <v>0</v>
      </c>
    </row>
    <row r="26" spans="1:11" ht="44.25" customHeight="1" x14ac:dyDescent="0.25">
      <c r="A26" s="5" t="s">
        <v>5</v>
      </c>
      <c r="B26" s="2" t="s">
        <v>23</v>
      </c>
      <c r="C26" s="13" t="s">
        <v>54</v>
      </c>
      <c r="D26" s="4">
        <v>30000</v>
      </c>
      <c r="E26" s="4">
        <f t="shared" si="7"/>
        <v>7500</v>
      </c>
      <c r="F26" s="4">
        <v>0</v>
      </c>
      <c r="G26" s="1">
        <f t="shared" si="8"/>
        <v>0</v>
      </c>
      <c r="H26" s="1">
        <f t="shared" si="9"/>
        <v>0</v>
      </c>
    </row>
    <row r="27" spans="1:11" ht="18" customHeight="1" x14ac:dyDescent="0.25">
      <c r="A27" s="5" t="s">
        <v>5</v>
      </c>
      <c r="B27" s="2" t="s">
        <v>24</v>
      </c>
      <c r="C27" s="13" t="s">
        <v>55</v>
      </c>
      <c r="D27" s="4">
        <v>7096600</v>
      </c>
      <c r="E27" s="4">
        <f t="shared" si="7"/>
        <v>1774150</v>
      </c>
      <c r="F27" s="4">
        <v>1908872.73</v>
      </c>
      <c r="G27" s="1">
        <f t="shared" si="8"/>
        <v>0.26898412338302852</v>
      </c>
      <c r="H27" s="1">
        <f t="shared" si="9"/>
        <v>1.0759364935321141</v>
      </c>
    </row>
    <row r="28" spans="1:11" ht="17.25" customHeight="1" x14ac:dyDescent="0.25">
      <c r="A28" s="5" t="s">
        <v>5</v>
      </c>
      <c r="B28" s="2" t="s">
        <v>25</v>
      </c>
      <c r="C28" s="13" t="s">
        <v>56</v>
      </c>
      <c r="D28" s="4">
        <v>0</v>
      </c>
      <c r="E28" s="4">
        <f t="shared" ref="E28:E35" si="10">D28/12*3</f>
        <v>0</v>
      </c>
      <c r="F28" s="4">
        <v>-17316</v>
      </c>
      <c r="G28" s="1"/>
      <c r="H28" s="1"/>
    </row>
    <row r="29" spans="1:11" ht="16.5" customHeight="1" x14ac:dyDescent="0.25">
      <c r="A29" s="5" t="s">
        <v>5</v>
      </c>
      <c r="B29" s="2" t="s">
        <v>26</v>
      </c>
      <c r="C29" s="13" t="s">
        <v>57</v>
      </c>
      <c r="D29" s="4">
        <v>3738802885.4200001</v>
      </c>
      <c r="E29" s="4">
        <f t="shared" si="10"/>
        <v>934700721.35500002</v>
      </c>
      <c r="F29" s="4">
        <v>717309229.80999994</v>
      </c>
      <c r="G29" s="1">
        <f t="shared" ref="G29:G35" si="11">F29/D29</f>
        <v>0.19185532155419333</v>
      </c>
      <c r="H29" s="1">
        <f t="shared" ref="H29:H35" si="12">F29/E29</f>
        <v>0.7674212862167733</v>
      </c>
      <c r="I29" s="10"/>
      <c r="J29" s="10"/>
      <c r="K29" s="10"/>
    </row>
    <row r="30" spans="1:11" ht="31.5" customHeight="1" x14ac:dyDescent="0.25">
      <c r="A30" s="5" t="s">
        <v>5</v>
      </c>
      <c r="B30" s="2" t="s">
        <v>27</v>
      </c>
      <c r="C30" s="13" t="s">
        <v>58</v>
      </c>
      <c r="D30" s="4">
        <v>3687948989.5799999</v>
      </c>
      <c r="E30" s="4">
        <f t="shared" si="10"/>
        <v>921987247.39499998</v>
      </c>
      <c r="F30" s="4">
        <v>714272783.97000003</v>
      </c>
      <c r="G30" s="1">
        <f t="shared" si="11"/>
        <v>0.19367751180618814</v>
      </c>
      <c r="H30" s="1">
        <f t="shared" si="12"/>
        <v>0.77471004722475256</v>
      </c>
      <c r="I30" s="10"/>
      <c r="J30" s="10"/>
      <c r="K30" s="10"/>
    </row>
    <row r="31" spans="1:11" ht="29.25" customHeight="1" x14ac:dyDescent="0.25">
      <c r="A31" s="5" t="s">
        <v>5</v>
      </c>
      <c r="B31" s="2" t="s">
        <v>28</v>
      </c>
      <c r="C31" s="13" t="s">
        <v>59</v>
      </c>
      <c r="D31" s="4">
        <v>974288800</v>
      </c>
      <c r="E31" s="4">
        <f t="shared" si="10"/>
        <v>243572200</v>
      </c>
      <c r="F31" s="4">
        <v>244584300</v>
      </c>
      <c r="G31" s="1">
        <f t="shared" si="11"/>
        <v>0.25103880902664588</v>
      </c>
      <c r="H31" s="1">
        <f t="shared" si="12"/>
        <v>1.0041552361065835</v>
      </c>
    </row>
    <row r="32" spans="1:11" ht="31.5" customHeight="1" x14ac:dyDescent="0.25">
      <c r="A32" s="5" t="s">
        <v>5</v>
      </c>
      <c r="B32" s="2" t="s">
        <v>29</v>
      </c>
      <c r="C32" s="13" t="s">
        <v>60</v>
      </c>
      <c r="D32" s="4">
        <v>518583800</v>
      </c>
      <c r="E32" s="4">
        <f t="shared" si="10"/>
        <v>129645950</v>
      </c>
      <c r="F32" s="4">
        <v>111992312.97</v>
      </c>
      <c r="G32" s="1">
        <f t="shared" si="11"/>
        <v>0.21595798590314622</v>
      </c>
      <c r="H32" s="1">
        <f t="shared" si="12"/>
        <v>0.86383194361258486</v>
      </c>
    </row>
    <row r="33" spans="1:8" ht="29.25" customHeight="1" x14ac:dyDescent="0.25">
      <c r="A33" s="5" t="s">
        <v>5</v>
      </c>
      <c r="B33" s="2" t="s">
        <v>30</v>
      </c>
      <c r="C33" s="13" t="s">
        <v>61</v>
      </c>
      <c r="D33" s="4">
        <v>1937975400</v>
      </c>
      <c r="E33" s="4">
        <f t="shared" si="10"/>
        <v>484493850</v>
      </c>
      <c r="F33" s="4">
        <v>307562384.32999998</v>
      </c>
      <c r="G33" s="1">
        <f t="shared" si="11"/>
        <v>0.15870293520237666</v>
      </c>
      <c r="H33" s="1">
        <f t="shared" si="12"/>
        <v>0.63481174080950664</v>
      </c>
    </row>
    <row r="34" spans="1:8" ht="18" customHeight="1" x14ac:dyDescent="0.25">
      <c r="A34" s="5" t="s">
        <v>5</v>
      </c>
      <c r="B34" s="2" t="s">
        <v>31</v>
      </c>
      <c r="C34" s="13" t="s">
        <v>62</v>
      </c>
      <c r="D34" s="4">
        <v>257100989.58000001</v>
      </c>
      <c r="E34" s="4">
        <f t="shared" si="10"/>
        <v>64275247.394999996</v>
      </c>
      <c r="F34" s="4">
        <v>50133786.670000002</v>
      </c>
      <c r="G34" s="1">
        <f t="shared" si="11"/>
        <v>0.19499647493344355</v>
      </c>
      <c r="H34" s="1">
        <f t="shared" si="12"/>
        <v>0.7799858997337743</v>
      </c>
    </row>
    <row r="35" spans="1:8" ht="84" customHeight="1" x14ac:dyDescent="0.25">
      <c r="A35" s="5" t="s">
        <v>5</v>
      </c>
      <c r="B35" s="2" t="s">
        <v>70</v>
      </c>
      <c r="C35" s="13" t="s">
        <v>63</v>
      </c>
      <c r="D35" s="4">
        <v>185245351.58000001</v>
      </c>
      <c r="E35" s="4">
        <f t="shared" si="10"/>
        <v>46311337.895000003</v>
      </c>
      <c r="F35" s="4">
        <v>38107063.299999997</v>
      </c>
      <c r="G35" s="1">
        <f t="shared" si="11"/>
        <v>0.20571130651849631</v>
      </c>
      <c r="H35" s="1">
        <f t="shared" si="12"/>
        <v>0.82284522607398525</v>
      </c>
    </row>
    <row r="36" spans="1:8" ht="18.75" customHeight="1" x14ac:dyDescent="0.25">
      <c r="A36" s="5" t="s">
        <v>5</v>
      </c>
      <c r="B36" s="2" t="s">
        <v>32</v>
      </c>
      <c r="C36" s="13" t="s">
        <v>64</v>
      </c>
      <c r="D36" s="4">
        <v>50864214.82</v>
      </c>
      <c r="E36" s="4">
        <f t="shared" ref="E36:E37" si="13">D36/12*3</f>
        <v>12716053.705</v>
      </c>
      <c r="F36" s="4">
        <v>3046764.82</v>
      </c>
      <c r="G36" s="1">
        <f t="shared" ref="G36:G37" si="14">F36/D36</f>
        <v>5.9899967605555181E-2</v>
      </c>
      <c r="H36" s="1">
        <f t="shared" ref="H36:H37" si="15">F36/E36</f>
        <v>0.23959987042222072</v>
      </c>
    </row>
    <row r="37" spans="1:8" ht="45.75" customHeight="1" x14ac:dyDescent="0.25">
      <c r="A37" s="5" t="s">
        <v>5</v>
      </c>
      <c r="B37" s="2" t="s">
        <v>33</v>
      </c>
      <c r="C37" s="13" t="s">
        <v>65</v>
      </c>
      <c r="D37" s="4">
        <v>-10318.98</v>
      </c>
      <c r="E37" s="4">
        <f t="shared" si="13"/>
        <v>-2579.7449999999999</v>
      </c>
      <c r="F37" s="4">
        <v>-10318.98</v>
      </c>
      <c r="G37" s="1">
        <f t="shared" si="14"/>
        <v>1</v>
      </c>
      <c r="H37" s="1">
        <f t="shared" si="15"/>
        <v>4</v>
      </c>
    </row>
  </sheetData>
  <sheetProtection formatCells="0" formatColumns="0" formatRows="0" sort="0" autoFilter="0"/>
  <mergeCells count="1">
    <mergeCell ref="B1:H1"/>
  </mergeCells>
  <pageMargins left="0.11811023622047245" right="0.11811023622047245" top="0.15748031496062992" bottom="0.15748031496062992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022201</cp:lastModifiedBy>
  <cp:lastPrinted>2023-12-28T12:41:47Z</cp:lastPrinted>
  <dcterms:created xsi:type="dcterms:W3CDTF">2023-04-13T04:05:09Z</dcterms:created>
  <dcterms:modified xsi:type="dcterms:W3CDTF">2023-12-29T16:13:29Z</dcterms:modified>
</cp:coreProperties>
</file>