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28020" windowHeight="12600"/>
  </bookViews>
  <sheets>
    <sheet name="музеи" sheetId="4" r:id="rId1"/>
  </sheets>
  <definedNames>
    <definedName name="_GoBack" localSheetId="0">музеи!$D$3</definedName>
  </definedNames>
  <calcPr calcId="124519"/>
</workbook>
</file>

<file path=xl/calcChain.xml><?xml version="1.0" encoding="utf-8"?>
<calcChain xmlns="http://schemas.openxmlformats.org/spreadsheetml/2006/main">
  <c r="J7" i="4"/>
  <c r="K7"/>
  <c r="M7"/>
  <c r="N7"/>
  <c r="D7"/>
  <c r="E7"/>
  <c r="F7"/>
  <c r="G7"/>
  <c r="I7"/>
  <c r="C7"/>
  <c r="D5"/>
  <c r="E5"/>
  <c r="F5"/>
  <c r="G5"/>
  <c r="I5"/>
  <c r="J5"/>
  <c r="K5"/>
  <c r="M5"/>
  <c r="N5"/>
  <c r="C5"/>
  <c r="M9"/>
  <c r="N9"/>
  <c r="K9"/>
  <c r="J9"/>
  <c r="I9"/>
  <c r="I10" s="1"/>
  <c r="E9"/>
  <c r="F9"/>
  <c r="G9"/>
  <c r="D9"/>
  <c r="D10" s="1"/>
  <c r="H6" l="1"/>
  <c r="H5" s="1"/>
  <c r="L6"/>
  <c r="L5" s="1"/>
  <c r="O6"/>
  <c r="O5" s="1"/>
  <c r="L8"/>
  <c r="O8"/>
  <c r="L9" l="1"/>
  <c r="L7"/>
  <c r="O7"/>
  <c r="O9"/>
  <c r="P6"/>
  <c r="H8"/>
  <c r="C9"/>
  <c r="P8" l="1"/>
  <c r="P7" s="1"/>
  <c r="H7"/>
  <c r="Q6"/>
  <c r="P5"/>
  <c r="H9"/>
  <c r="E10" s="1"/>
  <c r="J10"/>
  <c r="M10"/>
  <c r="Q8" l="1"/>
  <c r="Q7" s="1"/>
  <c r="P9"/>
  <c r="Q10" s="1"/>
  <c r="Q12" s="1"/>
  <c r="Q5"/>
  <c r="Q9"/>
</calcChain>
</file>

<file path=xl/sharedStrings.xml><?xml version="1.0" encoding="utf-8"?>
<sst xmlns="http://schemas.openxmlformats.org/spreadsheetml/2006/main" count="33" uniqueCount="31">
  <si>
    <t>городское поселение Кондинское</t>
  </si>
  <si>
    <t>сельское поселение Половинка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</si>
  <si>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</si>
  <si>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</si>
  <si>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</si>
  <si>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</si>
  <si>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</si>
  <si>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</si>
  <si>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</si>
  <si>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</si>
  <si>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</si>
  <si>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</si>
  <si>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</si>
  <si>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</si>
  <si>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</si>
  <si>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</si>
  <si>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</si>
  <si>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</si>
  <si>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</si>
  <si>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</si>
  <si>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</si>
  <si>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</si>
  <si>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Муниципальное учреждение культуры "Районный краеведческий музей"</t>
  </si>
  <si>
    <t>1.</t>
  </si>
  <si>
    <t>Муниципальное учреждение культуры "Районный Учинский историко-этнографический музей"</t>
  </si>
  <si>
    <t xml:space="preserve">итого баллов  </t>
  </si>
  <si>
    <t>% удовлетворенности (% от общей суммы баллов   85)</t>
  </si>
  <si>
    <t>2.</t>
  </si>
  <si>
    <t>ВСЕГО  процент удовлетворенности:</t>
  </si>
  <si>
    <t>Итого:</t>
  </si>
  <si>
    <t>Мониторинг удовлетворенности жителей  качеством оказания услуг в музеях Кондинского района за 2021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</si>
</sst>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 textRotation="90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Border="1"/>
    <xf numFmtId="4" fontId="9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3" fillId="0" borderId="1" xfId="0" applyFont="1" applyBorder="1" applyAlignment="1">
      <alignment vertical="center" textRotation="90" wrapText="1"/>
    </xf>
    <xf numFmtId="0" fontId="9" fillId="2" borderId="5" xfId="0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2" fontId="9" fillId="2" borderId="5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textRotation="90"/>
    </xf>
    <xf numFmtId="0" fontId="3" fillId="0" borderId="7" xfId="0" applyFont="1" applyBorder="1" applyAlignment="1">
      <alignment horizontal="center" vertical="top" textRotation="90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5"/>
  <sheetViews>
    <sheetView tabSelected="1" workbookViewId="0">
      <selection activeCell="N18" sqref="N18"/>
    </sheetView>
  </sheetViews>
  <sheetFormatPr defaultRowHeight="15"/>
  <cols>
    <col min="1" max="1" width="6.28515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13.85546875" customWidth="1"/>
    <col min="8" max="8" width="8.42578125" customWidth="1"/>
    <col min="9" max="9" width="16.140625" customWidth="1"/>
    <col min="10" max="10" width="14.28515625" customWidth="1"/>
    <col min="11" max="12" width="9.140625" customWidth="1"/>
    <col min="13" max="13" width="15.28515625" customWidth="1"/>
    <col min="14" max="14" width="25.42578125" customWidth="1"/>
    <col min="15" max="15" width="11" customWidth="1"/>
    <col min="16" max="16" width="7.42578125" customWidth="1"/>
  </cols>
  <sheetData>
    <row r="1" spans="1:17" s="6" customFormat="1">
      <c r="A1" s="5"/>
      <c r="B1" s="5"/>
    </row>
    <row r="2" spans="1:17" s="6" customFormat="1" ht="27" customHeight="1" thickBot="1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6" customFormat="1" ht="75" customHeight="1">
      <c r="A3" s="43" t="s">
        <v>3</v>
      </c>
      <c r="B3" s="45" t="s">
        <v>4</v>
      </c>
      <c r="C3" s="47" t="s">
        <v>2</v>
      </c>
      <c r="D3" s="16" t="s">
        <v>17</v>
      </c>
      <c r="E3" s="40" t="s">
        <v>16</v>
      </c>
      <c r="F3" s="41"/>
      <c r="G3" s="41"/>
      <c r="H3" s="42"/>
      <c r="I3" s="7" t="s">
        <v>15</v>
      </c>
      <c r="J3" s="40" t="s">
        <v>14</v>
      </c>
      <c r="K3" s="41"/>
      <c r="L3" s="42"/>
      <c r="M3" s="49" t="s">
        <v>13</v>
      </c>
      <c r="N3" s="50"/>
      <c r="O3" s="51"/>
      <c r="P3" s="48" t="s">
        <v>25</v>
      </c>
      <c r="Q3" s="36" t="s">
        <v>26</v>
      </c>
    </row>
    <row r="4" spans="1:17" s="6" customFormat="1" ht="97.5" customHeight="1">
      <c r="A4" s="44"/>
      <c r="B4" s="46"/>
      <c r="C4" s="47"/>
      <c r="D4" s="24" t="s">
        <v>5</v>
      </c>
      <c r="E4" s="8" t="s">
        <v>7</v>
      </c>
      <c r="F4" s="8" t="s">
        <v>8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12</v>
      </c>
      <c r="L4" s="8" t="s">
        <v>6</v>
      </c>
      <c r="M4" s="8" t="s">
        <v>18</v>
      </c>
      <c r="N4" s="8" t="s">
        <v>19</v>
      </c>
      <c r="O4" s="8" t="s">
        <v>6</v>
      </c>
      <c r="P4" s="48"/>
      <c r="Q4" s="37"/>
    </row>
    <row r="5" spans="1:17" s="15" customFormat="1" ht="18.75">
      <c r="A5" s="19" t="s">
        <v>23</v>
      </c>
      <c r="B5" s="20" t="s">
        <v>0</v>
      </c>
      <c r="C5" s="25">
        <f>C6</f>
        <v>155</v>
      </c>
      <c r="D5" s="25">
        <f t="shared" ref="D5:Q5" si="0">D6</f>
        <v>9.3000000000000007</v>
      </c>
      <c r="E5" s="25">
        <f t="shared" si="0"/>
        <v>9.5</v>
      </c>
      <c r="F5" s="25">
        <f t="shared" si="0"/>
        <v>9.5</v>
      </c>
      <c r="G5" s="25">
        <f t="shared" si="0"/>
        <v>4</v>
      </c>
      <c r="H5" s="25">
        <f t="shared" si="0"/>
        <v>23</v>
      </c>
      <c r="I5" s="25">
        <f t="shared" si="0"/>
        <v>9.6</v>
      </c>
      <c r="J5" s="25">
        <f t="shared" si="0"/>
        <v>9.6999999999999993</v>
      </c>
      <c r="K5" s="25">
        <f t="shared" si="0"/>
        <v>9.6</v>
      </c>
      <c r="L5" s="25">
        <f t="shared" si="0"/>
        <v>19.299999999999997</v>
      </c>
      <c r="M5" s="25">
        <f t="shared" si="0"/>
        <v>9.9</v>
      </c>
      <c r="N5" s="25">
        <f t="shared" si="0"/>
        <v>9.8000000000000007</v>
      </c>
      <c r="O5" s="25">
        <f t="shared" si="0"/>
        <v>19.700000000000003</v>
      </c>
      <c r="P5" s="25">
        <f t="shared" si="0"/>
        <v>80.899999999999991</v>
      </c>
      <c r="Q5" s="26">
        <f t="shared" si="0"/>
        <v>95.17647058823529</v>
      </c>
    </row>
    <row r="6" spans="1:17" s="12" customFormat="1" ht="31.5">
      <c r="A6" s="17" t="s">
        <v>21</v>
      </c>
      <c r="B6" s="27" t="s">
        <v>22</v>
      </c>
      <c r="C6" s="28">
        <v>155</v>
      </c>
      <c r="D6" s="22">
        <v>9.3000000000000007</v>
      </c>
      <c r="E6" s="22">
        <v>9.5</v>
      </c>
      <c r="F6" s="22">
        <v>9.5</v>
      </c>
      <c r="G6" s="22">
        <v>4</v>
      </c>
      <c r="H6" s="22">
        <f>G6+F6+E6</f>
        <v>23</v>
      </c>
      <c r="I6" s="22">
        <v>9.6</v>
      </c>
      <c r="J6" s="22">
        <v>9.6999999999999993</v>
      </c>
      <c r="K6" s="22">
        <v>9.6</v>
      </c>
      <c r="L6" s="22">
        <f>K6+J6</f>
        <v>19.299999999999997</v>
      </c>
      <c r="M6" s="22">
        <v>9.9</v>
      </c>
      <c r="N6" s="22">
        <v>9.8000000000000007</v>
      </c>
      <c r="O6" s="22">
        <f>N6+M6</f>
        <v>19.700000000000003</v>
      </c>
      <c r="P6" s="29">
        <f>O6+L6+I6+H6+D6</f>
        <v>80.899999999999991</v>
      </c>
      <c r="Q6" s="18">
        <f>P6*100/85</f>
        <v>95.17647058823529</v>
      </c>
    </row>
    <row r="7" spans="1:17" s="15" customFormat="1" ht="18.75">
      <c r="A7" s="19" t="s">
        <v>27</v>
      </c>
      <c r="B7" s="20" t="s">
        <v>1</v>
      </c>
      <c r="C7" s="30">
        <f>C8</f>
        <v>100</v>
      </c>
      <c r="D7" s="30">
        <f t="shared" ref="D7:I7" si="1">D8</f>
        <v>9.1999999999999993</v>
      </c>
      <c r="E7" s="30">
        <f t="shared" si="1"/>
        <v>9.8000000000000007</v>
      </c>
      <c r="F7" s="30">
        <f t="shared" si="1"/>
        <v>9.9</v>
      </c>
      <c r="G7" s="30">
        <f t="shared" si="1"/>
        <v>4</v>
      </c>
      <c r="H7" s="30">
        <f t="shared" si="1"/>
        <v>23.700000000000003</v>
      </c>
      <c r="I7" s="30">
        <f t="shared" si="1"/>
        <v>9.5</v>
      </c>
      <c r="J7" s="30">
        <f t="shared" ref="J7" si="2">J8</f>
        <v>9.6</v>
      </c>
      <c r="K7" s="30">
        <f t="shared" ref="K7" si="3">K8</f>
        <v>9.6</v>
      </c>
      <c r="L7" s="30">
        <f t="shared" ref="L7" si="4">L8</f>
        <v>19.2</v>
      </c>
      <c r="M7" s="30">
        <f t="shared" ref="M7" si="5">M8</f>
        <v>9.9</v>
      </c>
      <c r="N7" s="30">
        <f t="shared" ref="N7" si="6">N8</f>
        <v>9.8000000000000007</v>
      </c>
      <c r="O7" s="30">
        <f t="shared" ref="O7" si="7">O8</f>
        <v>19.700000000000003</v>
      </c>
      <c r="P7" s="30">
        <f t="shared" ref="P7" si="8">P8</f>
        <v>81.300000000000011</v>
      </c>
      <c r="Q7" s="30">
        <f t="shared" ref="Q7" si="9">Q8</f>
        <v>95.64705882352942</v>
      </c>
    </row>
    <row r="8" spans="1:17" s="12" customFormat="1" ht="47.25">
      <c r="A8" s="17" t="s">
        <v>20</v>
      </c>
      <c r="B8" s="31" t="s">
        <v>24</v>
      </c>
      <c r="C8" s="28">
        <v>100</v>
      </c>
      <c r="D8" s="21">
        <v>9.1999999999999993</v>
      </c>
      <c r="E8" s="21">
        <v>9.8000000000000007</v>
      </c>
      <c r="F8" s="21">
        <v>9.9</v>
      </c>
      <c r="G8" s="21">
        <v>4</v>
      </c>
      <c r="H8" s="22">
        <f t="shared" ref="H8" si="10">G8+F8+E8</f>
        <v>23.700000000000003</v>
      </c>
      <c r="I8" s="21">
        <v>9.5</v>
      </c>
      <c r="J8" s="21">
        <v>9.6</v>
      </c>
      <c r="K8" s="21">
        <v>9.6</v>
      </c>
      <c r="L8" s="22">
        <f>K8+J8</f>
        <v>19.2</v>
      </c>
      <c r="M8" s="21">
        <v>9.9</v>
      </c>
      <c r="N8" s="21">
        <v>9.8000000000000007</v>
      </c>
      <c r="O8" s="22">
        <f>N8+M8</f>
        <v>19.700000000000003</v>
      </c>
      <c r="P8" s="29">
        <f>O8+L8+I8+H8+D8</f>
        <v>81.300000000000011</v>
      </c>
      <c r="Q8" s="11">
        <f>P8*100/85</f>
        <v>95.64705882352942</v>
      </c>
    </row>
    <row r="9" spans="1:17" s="23" customFormat="1" ht="20.25" customHeight="1">
      <c r="A9" s="20"/>
      <c r="B9" s="20" t="s">
        <v>29</v>
      </c>
      <c r="C9" s="30">
        <f>C8+C6</f>
        <v>255</v>
      </c>
      <c r="D9" s="32">
        <f>(D8+D6)/2</f>
        <v>9.25</v>
      </c>
      <c r="E9" s="32">
        <f t="shared" ref="E9:H9" si="11">(E8+E6)/2</f>
        <v>9.65</v>
      </c>
      <c r="F9" s="32">
        <f t="shared" si="11"/>
        <v>9.6999999999999993</v>
      </c>
      <c r="G9" s="32">
        <f t="shared" si="11"/>
        <v>4</v>
      </c>
      <c r="H9" s="32">
        <f t="shared" si="11"/>
        <v>23.35</v>
      </c>
      <c r="I9" s="32">
        <f>(I8+I6)/2</f>
        <v>9.5500000000000007</v>
      </c>
      <c r="J9" s="32">
        <f>(J8+J6)/2</f>
        <v>9.6499999999999986</v>
      </c>
      <c r="K9" s="32">
        <f t="shared" ref="K9:L9" si="12">(K8+K6)/2</f>
        <v>9.6</v>
      </c>
      <c r="L9" s="32">
        <f t="shared" si="12"/>
        <v>19.25</v>
      </c>
      <c r="M9" s="32">
        <f t="shared" ref="M9" si="13">(M8+M6)/2</f>
        <v>9.9</v>
      </c>
      <c r="N9" s="32">
        <f t="shared" ref="N9" si="14">(N8+N6)/2</f>
        <v>9.8000000000000007</v>
      </c>
      <c r="O9" s="32">
        <f t="shared" ref="O9" si="15">(O8+O6)/2</f>
        <v>19.700000000000003</v>
      </c>
      <c r="P9" s="32">
        <f t="shared" ref="P9" si="16">(P8+P6)/2</f>
        <v>81.099999999999994</v>
      </c>
      <c r="Q9" s="26">
        <f t="shared" ref="Q9" si="17">(Q8+Q6)/2</f>
        <v>95.411764705882348</v>
      </c>
    </row>
    <row r="10" spans="1:17" s="15" customFormat="1" ht="27.75" customHeight="1">
      <c r="A10" s="13"/>
      <c r="B10" s="10" t="s">
        <v>28</v>
      </c>
      <c r="C10" s="14"/>
      <c r="D10" s="14">
        <f>D9*100/10</f>
        <v>92.5</v>
      </c>
      <c r="E10" s="33">
        <f>H9*100/25</f>
        <v>93.4</v>
      </c>
      <c r="F10" s="34"/>
      <c r="G10" s="34"/>
      <c r="H10" s="35"/>
      <c r="I10" s="14">
        <f>I9*100/10</f>
        <v>95.500000000000014</v>
      </c>
      <c r="J10" s="33">
        <f>L9*100/20</f>
        <v>96.25</v>
      </c>
      <c r="K10" s="34"/>
      <c r="L10" s="35"/>
      <c r="M10" s="33">
        <f>O9*100/20</f>
        <v>98.500000000000014</v>
      </c>
      <c r="N10" s="34"/>
      <c r="O10" s="35"/>
      <c r="P10" s="14"/>
      <c r="Q10" s="14">
        <f>P9*100/85</f>
        <v>95.411764705882348</v>
      </c>
    </row>
    <row r="11" spans="1:17" s="6" customFormat="1">
      <c r="A11" s="5"/>
      <c r="B11" s="5"/>
      <c r="C11" s="9"/>
    </row>
    <row r="12" spans="1:17" hidden="1">
      <c r="C12" s="2"/>
      <c r="Q12">
        <f>Q10*C9</f>
        <v>24330</v>
      </c>
    </row>
    <row r="13" spans="1:17" hidden="1">
      <c r="C13" s="2"/>
    </row>
    <row r="14" spans="1:17" hidden="1">
      <c r="C14" s="2"/>
      <c r="F14" s="4"/>
      <c r="G14" s="4"/>
      <c r="H14" s="4"/>
      <c r="I14" s="4"/>
      <c r="J14" s="4"/>
      <c r="K14" s="4"/>
      <c r="L14" s="4"/>
      <c r="M14" s="4"/>
    </row>
    <row r="15" spans="1:17" hidden="1">
      <c r="C15" s="3"/>
    </row>
    <row r="16" spans="1:17">
      <c r="C16" s="3"/>
    </row>
    <row r="17" spans="3:3">
      <c r="C17" s="3"/>
    </row>
    <row r="18" spans="3:3">
      <c r="C18" s="2"/>
    </row>
    <row r="19" spans="3:3">
      <c r="C19" s="2"/>
    </row>
    <row r="20" spans="3:3">
      <c r="C20" s="2"/>
    </row>
    <row r="21" spans="3:3">
      <c r="C21" s="3"/>
    </row>
    <row r="22" spans="3:3">
      <c r="C22" s="3"/>
    </row>
    <row r="23" spans="3:3">
      <c r="C23" s="3"/>
    </row>
    <row r="24" spans="3:3">
      <c r="C24" s="2"/>
    </row>
    <row r="25" spans="3:3">
      <c r="C25" s="3"/>
    </row>
    <row r="26" spans="3:3">
      <c r="C26" s="3"/>
    </row>
    <row r="27" spans="3:3">
      <c r="C27" s="3"/>
    </row>
    <row r="28" spans="3:3">
      <c r="C28" s="3"/>
    </row>
    <row r="29" spans="3:3">
      <c r="C29" s="2"/>
    </row>
    <row r="30" spans="3:3">
      <c r="C30" s="2"/>
    </row>
    <row r="31" spans="3:3">
      <c r="C31" s="3"/>
    </row>
    <row r="32" spans="3:3">
      <c r="C32" s="3"/>
    </row>
    <row r="33" spans="3:3">
      <c r="C33" s="3"/>
    </row>
    <row r="34" spans="3:3">
      <c r="C34" s="2"/>
    </row>
    <row r="35" spans="3:3">
      <c r="C35" s="2"/>
    </row>
  </sheetData>
  <mergeCells count="12">
    <mergeCell ref="E10:H10"/>
    <mergeCell ref="J10:L10"/>
    <mergeCell ref="M10:O10"/>
    <mergeCell ref="Q3:Q4"/>
    <mergeCell ref="A2:Q2"/>
    <mergeCell ref="J3:L3"/>
    <mergeCell ref="A3:A4"/>
    <mergeCell ref="B3:B4"/>
    <mergeCell ref="C3:C4"/>
    <mergeCell ref="P3:P4"/>
    <mergeCell ref="E3:H3"/>
    <mergeCell ref="M3:O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музеи</vt:lpstr>
      <vt:lpstr>музеи!_GoBack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2021-11-23T09:13:59Z</dcterms:modified>
</cp:coreProperties>
</file>