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9440" windowHeight="12600"/>
  </bookViews>
  <sheets>
    <sheet name="музеи" sheetId="4" r:id="rId1"/>
  </sheets>
  <definedNames>
    <definedName name="_GoBack" localSheetId="0">музеи!$D$3</definedName>
  </definedNames>
  <calcPr calcId="145621"/>
</workbook>
</file>

<file path=xl/calcChain.xml><?xml version="1.0" encoding="utf-8"?>
<calcChain xmlns="http://schemas.openxmlformats.org/spreadsheetml/2006/main">
  <c r="J7" i="4" l="1"/>
  <c r="K7" i="4"/>
  <c r="M7" i="4"/>
  <c r="N7" i="4"/>
  <c r="D7" i="4"/>
  <c r="E7" i="4"/>
  <c r="F7" i="4"/>
  <c r="G7" i="4"/>
  <c r="I7" i="4"/>
  <c r="C7" i="4"/>
  <c r="D5" i="4"/>
  <c r="E5" i="4"/>
  <c r="F5" i="4"/>
  <c r="G5" i="4"/>
  <c r="I5" i="4"/>
  <c r="J5" i="4"/>
  <c r="K5" i="4"/>
  <c r="L5" i="4"/>
  <c r="M5" i="4"/>
  <c r="N5" i="4"/>
  <c r="O5" i="4"/>
  <c r="C5" i="4"/>
  <c r="M9" i="4"/>
  <c r="N9" i="4"/>
  <c r="K9" i="4"/>
  <c r="J9" i="4"/>
  <c r="I9" i="4"/>
  <c r="I10" i="4" s="1"/>
  <c r="E9" i="4"/>
  <c r="F9" i="4"/>
  <c r="G9" i="4"/>
  <c r="D9" i="4"/>
  <c r="D10" i="4" s="1"/>
  <c r="H6" i="4" l="1"/>
  <c r="H5" i="4" s="1"/>
  <c r="L6" i="4"/>
  <c r="O6" i="4"/>
  <c r="L8" i="4"/>
  <c r="O8" i="4"/>
  <c r="L9" i="4" l="1"/>
  <c r="L7" i="4"/>
  <c r="O7" i="4"/>
  <c r="O9" i="4"/>
  <c r="P6" i="4"/>
  <c r="H8" i="4"/>
  <c r="C9" i="4"/>
  <c r="P8" i="4" l="1"/>
  <c r="P7" i="4" s="1"/>
  <c r="H7" i="4"/>
  <c r="Q6" i="4"/>
  <c r="P5" i="4"/>
  <c r="P9" i="4"/>
  <c r="H9" i="4"/>
  <c r="E10" i="4" s="1"/>
  <c r="Q8" i="4"/>
  <c r="Q7" i="4" s="1"/>
  <c r="J10" i="4"/>
  <c r="M10" i="4"/>
  <c r="Q5" i="4" l="1"/>
  <c r="Q9" i="4"/>
  <c r="Q10" i="4"/>
  <c r="Q12" i="4" s="1"/>
</calcChain>
</file>

<file path=xl/sharedStrings.xml><?xml version="1.0" encoding="utf-8"?>
<sst xmlns="http://schemas.openxmlformats.org/spreadsheetml/2006/main" count="33" uniqueCount="31">
  <si>
    <t>городское поселение Кондинское</t>
  </si>
  <si>
    <t>сельское поселение Половинка</t>
  </si>
  <si>
    <t>количество респондентов</t>
  </si>
  <si>
    <t>№ п/п</t>
  </si>
  <si>
    <t>территория</t>
  </si>
  <si>
    <t>Доступность и актуальность информации о деятельности учреждения культуры,  предоставляемых услугах, в том числе в электронной форме</t>
  </si>
  <si>
    <t>количество баллов</t>
  </si>
  <si>
    <t>Комфортность условий пребывания в учреждении культуры</t>
  </si>
  <si>
    <t>Удобство графика работы учреждения культуры</t>
  </si>
  <si>
    <t>Доступность услуг для лиц с ограниченными возможностями здоровья</t>
  </si>
  <si>
    <t>Соблюдение режима работы учреждения  культуры</t>
  </si>
  <si>
    <t>Доброжелательность и вежливость персонала учреждения  культуры</t>
  </si>
  <si>
    <t>Компетентность персонала учреждения  культуры</t>
  </si>
  <si>
    <t>5.  Критерий удовлетворенности качеством оказания услуг (0 – 20 баллов)</t>
  </si>
  <si>
    <t>4. Критерий доброжелательности, вежливости, компетентности работников учреждения культуры (0 – 20 баллов)</t>
  </si>
  <si>
    <t>3. Критерий времени ожидания предоставления услуги (0 – 10 баллов)</t>
  </si>
  <si>
    <t>2. Критерий комфортности условий предоставлений услуг и доступности их получения (0 – 25 баллов)</t>
  </si>
  <si>
    <t>1. Критерий открытости и доступности информации об учреждении (0 – 10 баллов)</t>
  </si>
  <si>
    <t>Общая удовлетворенность качеством оказания услуг учреждением  культуры</t>
  </si>
  <si>
    <t>Удовлетворенность качеством и полнотой информации о деятельности учреждения  культуры, размещенной на официальном сайте учреждения  культуры в сети «Интернет»</t>
  </si>
  <si>
    <t>2.1.</t>
  </si>
  <si>
    <t>1.1.</t>
  </si>
  <si>
    <t>Муниципальное учреждение культуры "Районный краеведческий музей"</t>
  </si>
  <si>
    <t>1.</t>
  </si>
  <si>
    <t>Муниципальное учреждение культуры "Районный Учинский историко-этнографический музей"</t>
  </si>
  <si>
    <t xml:space="preserve">итого баллов  </t>
  </si>
  <si>
    <t>% удовлетворенности (% от общей суммы баллов   85)</t>
  </si>
  <si>
    <t>2.</t>
  </si>
  <si>
    <t>ВСЕГО  процент удовлетворенности:</t>
  </si>
  <si>
    <t>Итого:</t>
  </si>
  <si>
    <t>Мониторинг удовлетворенности жителей  качеством оказания услуг в музеях Кондинского района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</si>
</sst>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top"/>
    </xf>
    <xf numFmtId="0" fontId="0" fillId="0" borderId="0" xfId="0" applyBorder="1"/>
    <xf numFmtId="0" fontId="2" fillId="0" borderId="0" xfId="0" applyFont="1" applyBorder="1"/>
    <xf numFmtId="0" fontId="4" fillId="0" borderId="0" xfId="0" applyFont="1" applyBorder="1" applyAlignment="1">
      <alignment horizontal="center" textRotation="90" wrapText="1"/>
    </xf>
    <xf numFmtId="0" fontId="6" fillId="0" borderId="0" xfId="0" applyFont="1" applyAlignment="1">
      <alignment vertical="top"/>
    </xf>
    <xf numFmtId="0" fontId="6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 wrapText="1"/>
    </xf>
    <xf numFmtId="0" fontId="6" fillId="0" borderId="0" xfId="0" applyFont="1" applyBorder="1"/>
    <xf numFmtId="4" fontId="9" fillId="2" borderId="1" xfId="0" applyNumberFormat="1" applyFont="1" applyFill="1" applyBorder="1" applyAlignment="1">
      <alignment horizontal="center" vertical="top"/>
    </xf>
    <xf numFmtId="4" fontId="5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4" fontId="10" fillId="2" borderId="1" xfId="0" applyNumberFormat="1" applyFont="1" applyFill="1" applyBorder="1" applyAlignment="1">
      <alignment horizontal="center" vertical="top"/>
    </xf>
    <xf numFmtId="4" fontId="9" fillId="2" borderId="1" xfId="0" applyNumberFormat="1" applyFont="1" applyFill="1" applyBorder="1" applyAlignment="1">
      <alignment horizontal="center"/>
    </xf>
    <xf numFmtId="0" fontId="10" fillId="2" borderId="0" xfId="0" applyFont="1" applyFill="1"/>
    <xf numFmtId="0" fontId="3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/>
    </xf>
    <xf numFmtId="4" fontId="7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vertical="top"/>
    </xf>
    <xf numFmtId="2" fontId="8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9" fillId="2" borderId="0" xfId="0" applyFont="1" applyFill="1"/>
    <xf numFmtId="0" fontId="3" fillId="0" borderId="1" xfId="0" applyFont="1" applyBorder="1" applyAlignment="1">
      <alignment vertical="center" textRotation="90" wrapText="1"/>
    </xf>
    <xf numFmtId="0" fontId="9" fillId="2" borderId="5" xfId="0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vertical="top" wrapText="1"/>
    </xf>
    <xf numFmtId="0" fontId="7" fillId="2" borderId="5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0" fontId="9" fillId="2" borderId="5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top" wrapText="1"/>
    </xf>
    <xf numFmtId="2" fontId="9" fillId="2" borderId="5" xfId="0" applyNumberFormat="1" applyFont="1" applyFill="1" applyBorder="1" applyAlignment="1">
      <alignment horizontal="center"/>
    </xf>
    <xf numFmtId="4" fontId="9" fillId="2" borderId="8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" fillId="0" borderId="0" xfId="0" applyFont="1" applyAlignment="1"/>
    <xf numFmtId="0" fontId="11" fillId="0" borderId="2" xfId="0" applyFont="1" applyFill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textRotation="90"/>
    </xf>
    <xf numFmtId="0" fontId="3" fillId="0" borderId="7" xfId="0" applyFont="1" applyBorder="1" applyAlignment="1">
      <alignment horizontal="center" vertical="top" textRotation="90"/>
    </xf>
    <xf numFmtId="0" fontId="3" fillId="0" borderId="2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5"/>
  <sheetViews>
    <sheetView tabSelected="1" workbookViewId="0">
      <selection activeCell="A2" sqref="A2:Q2"/>
    </sheetView>
  </sheetViews>
  <sheetFormatPr defaultRowHeight="15" x14ac:dyDescent="0.25"/>
  <cols>
    <col min="1" max="1" width="6.28515625" style="1" customWidth="1"/>
    <col min="2" max="2" width="50.140625" style="1" customWidth="1"/>
    <col min="3" max="3" width="6.5703125" customWidth="1"/>
    <col min="4" max="4" width="20.140625" customWidth="1"/>
    <col min="5" max="5" width="11.140625" customWidth="1"/>
    <col min="6" max="6" width="10.140625" customWidth="1"/>
    <col min="7" max="7" width="13.85546875" customWidth="1"/>
    <col min="8" max="8" width="8.42578125" customWidth="1"/>
    <col min="9" max="9" width="16.140625" customWidth="1"/>
    <col min="10" max="10" width="14.28515625" customWidth="1"/>
    <col min="11" max="12" width="9.140625" customWidth="1"/>
    <col min="13" max="13" width="15.28515625" customWidth="1"/>
    <col min="14" max="14" width="25.42578125" customWidth="1"/>
    <col min="15" max="15" width="11" customWidth="1"/>
    <col min="16" max="16" width="7.42578125" customWidth="1"/>
  </cols>
  <sheetData>
    <row r="1" spans="1:17" s="6" customFormat="1" x14ac:dyDescent="0.25">
      <c r="A1" s="5"/>
      <c r="B1" s="5"/>
    </row>
    <row r="2" spans="1:17" s="6" customFormat="1" ht="27" customHeight="1" thickBot="1" x14ac:dyDescent="0.35">
      <c r="A2" s="39" t="s">
        <v>30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s="6" customFormat="1" ht="75" customHeight="1" x14ac:dyDescent="0.25">
      <c r="A3" s="43" t="s">
        <v>3</v>
      </c>
      <c r="B3" s="45" t="s">
        <v>4</v>
      </c>
      <c r="C3" s="47" t="s">
        <v>2</v>
      </c>
      <c r="D3" s="16" t="s">
        <v>17</v>
      </c>
      <c r="E3" s="40" t="s">
        <v>16</v>
      </c>
      <c r="F3" s="41"/>
      <c r="G3" s="41"/>
      <c r="H3" s="42"/>
      <c r="I3" s="7" t="s">
        <v>15</v>
      </c>
      <c r="J3" s="40" t="s">
        <v>14</v>
      </c>
      <c r="K3" s="41"/>
      <c r="L3" s="42"/>
      <c r="M3" s="49" t="s">
        <v>13</v>
      </c>
      <c r="N3" s="50"/>
      <c r="O3" s="51"/>
      <c r="P3" s="48" t="s">
        <v>25</v>
      </c>
      <c r="Q3" s="37" t="s">
        <v>26</v>
      </c>
    </row>
    <row r="4" spans="1:17" s="6" customFormat="1" ht="97.5" customHeight="1" x14ac:dyDescent="0.25">
      <c r="A4" s="44"/>
      <c r="B4" s="46"/>
      <c r="C4" s="47"/>
      <c r="D4" s="24" t="s">
        <v>5</v>
      </c>
      <c r="E4" s="8" t="s">
        <v>7</v>
      </c>
      <c r="F4" s="8" t="s">
        <v>8</v>
      </c>
      <c r="G4" s="8" t="s">
        <v>9</v>
      </c>
      <c r="H4" s="8" t="s">
        <v>6</v>
      </c>
      <c r="I4" s="8" t="s">
        <v>10</v>
      </c>
      <c r="J4" s="8" t="s">
        <v>11</v>
      </c>
      <c r="K4" s="8" t="s">
        <v>12</v>
      </c>
      <c r="L4" s="8" t="s">
        <v>6</v>
      </c>
      <c r="M4" s="8" t="s">
        <v>18</v>
      </c>
      <c r="N4" s="8" t="s">
        <v>19</v>
      </c>
      <c r="O4" s="8" t="s">
        <v>6</v>
      </c>
      <c r="P4" s="48"/>
      <c r="Q4" s="38"/>
    </row>
    <row r="5" spans="1:17" s="15" customFormat="1" ht="18.75" x14ac:dyDescent="0.3">
      <c r="A5" s="19" t="s">
        <v>23</v>
      </c>
      <c r="B5" s="20" t="s">
        <v>0</v>
      </c>
      <c r="C5" s="25">
        <f>C6</f>
        <v>121</v>
      </c>
      <c r="D5" s="25">
        <f t="shared" ref="D5:Q5" si="0">D6</f>
        <v>9.3000000000000007</v>
      </c>
      <c r="E5" s="25">
        <f t="shared" si="0"/>
        <v>9.4</v>
      </c>
      <c r="F5" s="25">
        <f t="shared" si="0"/>
        <v>9.4</v>
      </c>
      <c r="G5" s="25">
        <f t="shared" si="0"/>
        <v>3.6</v>
      </c>
      <c r="H5" s="25">
        <f t="shared" si="0"/>
        <v>22.4</v>
      </c>
      <c r="I5" s="25">
        <f t="shared" si="0"/>
        <v>9.5</v>
      </c>
      <c r="J5" s="25">
        <f t="shared" si="0"/>
        <v>9.6999999999999993</v>
      </c>
      <c r="K5" s="25">
        <f t="shared" si="0"/>
        <v>9.6</v>
      </c>
      <c r="L5" s="25">
        <f t="shared" si="0"/>
        <v>19.299999999999997</v>
      </c>
      <c r="M5" s="25">
        <f t="shared" si="0"/>
        <v>9.5</v>
      </c>
      <c r="N5" s="25">
        <f t="shared" si="0"/>
        <v>9.1999999999999993</v>
      </c>
      <c r="O5" s="25">
        <f t="shared" si="0"/>
        <v>18.7</v>
      </c>
      <c r="P5" s="25">
        <f t="shared" si="0"/>
        <v>79.2</v>
      </c>
      <c r="Q5" s="26">
        <f t="shared" si="0"/>
        <v>93.17647058823529</v>
      </c>
    </row>
    <row r="6" spans="1:17" s="12" customFormat="1" ht="31.5" x14ac:dyDescent="0.25">
      <c r="A6" s="17" t="s">
        <v>21</v>
      </c>
      <c r="B6" s="27" t="s">
        <v>22</v>
      </c>
      <c r="C6" s="28">
        <v>121</v>
      </c>
      <c r="D6" s="22">
        <v>9.3000000000000007</v>
      </c>
      <c r="E6" s="22">
        <v>9.4</v>
      </c>
      <c r="F6" s="22">
        <v>9.4</v>
      </c>
      <c r="G6" s="22">
        <v>3.6</v>
      </c>
      <c r="H6" s="22">
        <f>G6+F6+E6</f>
        <v>22.4</v>
      </c>
      <c r="I6" s="22">
        <v>9.5</v>
      </c>
      <c r="J6" s="22">
        <v>9.6999999999999993</v>
      </c>
      <c r="K6" s="22">
        <v>9.6</v>
      </c>
      <c r="L6" s="22">
        <f>K6+J6</f>
        <v>19.299999999999997</v>
      </c>
      <c r="M6" s="22">
        <v>9.5</v>
      </c>
      <c r="N6" s="22">
        <v>9.1999999999999993</v>
      </c>
      <c r="O6" s="22">
        <f>N6+M6</f>
        <v>18.7</v>
      </c>
      <c r="P6" s="29">
        <f>O6+L6+I6+H6+D6</f>
        <v>79.2</v>
      </c>
      <c r="Q6" s="18">
        <f>P6*100/85</f>
        <v>93.17647058823529</v>
      </c>
    </row>
    <row r="7" spans="1:17" s="15" customFormat="1" ht="18.75" x14ac:dyDescent="0.3">
      <c r="A7" s="19" t="s">
        <v>27</v>
      </c>
      <c r="B7" s="20" t="s">
        <v>1</v>
      </c>
      <c r="C7" s="30">
        <f>C8</f>
        <v>100</v>
      </c>
      <c r="D7" s="30">
        <f t="shared" ref="D7:I7" si="1">D8</f>
        <v>9.1</v>
      </c>
      <c r="E7" s="30">
        <f t="shared" si="1"/>
        <v>9.9</v>
      </c>
      <c r="F7" s="30">
        <f t="shared" si="1"/>
        <v>9.9</v>
      </c>
      <c r="G7" s="30">
        <f t="shared" si="1"/>
        <v>4</v>
      </c>
      <c r="H7" s="30">
        <f t="shared" si="1"/>
        <v>23.8</v>
      </c>
      <c r="I7" s="30">
        <f t="shared" si="1"/>
        <v>9.5</v>
      </c>
      <c r="J7" s="30">
        <f t="shared" ref="J7" si="2">J8</f>
        <v>9.5</v>
      </c>
      <c r="K7" s="30">
        <f t="shared" ref="K7" si="3">K8</f>
        <v>9.6</v>
      </c>
      <c r="L7" s="30">
        <f t="shared" ref="L7" si="4">L8</f>
        <v>19.100000000000001</v>
      </c>
      <c r="M7" s="30">
        <f t="shared" ref="M7" si="5">M8</f>
        <v>9</v>
      </c>
      <c r="N7" s="30">
        <f t="shared" ref="N7" si="6">N8</f>
        <v>9</v>
      </c>
      <c r="O7" s="30">
        <f t="shared" ref="O7" si="7">O8</f>
        <v>18</v>
      </c>
      <c r="P7" s="30">
        <f t="shared" ref="P7" si="8">P8</f>
        <v>79.5</v>
      </c>
      <c r="Q7" s="30">
        <f t="shared" ref="Q7" si="9">Q8</f>
        <v>93.529411764705884</v>
      </c>
    </row>
    <row r="8" spans="1:17" s="12" customFormat="1" ht="47.25" x14ac:dyDescent="0.25">
      <c r="A8" s="17" t="s">
        <v>20</v>
      </c>
      <c r="B8" s="31" t="s">
        <v>24</v>
      </c>
      <c r="C8" s="28">
        <v>100</v>
      </c>
      <c r="D8" s="21">
        <v>9.1</v>
      </c>
      <c r="E8" s="21">
        <v>9.9</v>
      </c>
      <c r="F8" s="21">
        <v>9.9</v>
      </c>
      <c r="G8" s="21">
        <v>4</v>
      </c>
      <c r="H8" s="22">
        <f t="shared" ref="H8" si="10">G8+F8+E8</f>
        <v>23.8</v>
      </c>
      <c r="I8" s="21">
        <v>9.5</v>
      </c>
      <c r="J8" s="21">
        <v>9.5</v>
      </c>
      <c r="K8" s="21">
        <v>9.6</v>
      </c>
      <c r="L8" s="22">
        <f>K8+J8</f>
        <v>19.100000000000001</v>
      </c>
      <c r="M8" s="21">
        <v>9</v>
      </c>
      <c r="N8" s="21">
        <v>9</v>
      </c>
      <c r="O8" s="22">
        <f>N8+M8</f>
        <v>18</v>
      </c>
      <c r="P8" s="29">
        <f>O8+L8+I8+H8+D8</f>
        <v>79.5</v>
      </c>
      <c r="Q8" s="11">
        <f>P8*100/85</f>
        <v>93.529411764705884</v>
      </c>
    </row>
    <row r="9" spans="1:17" s="23" customFormat="1" ht="20.25" customHeight="1" x14ac:dyDescent="0.3">
      <c r="A9" s="20"/>
      <c r="B9" s="20" t="s">
        <v>29</v>
      </c>
      <c r="C9" s="30">
        <f>C8+C6</f>
        <v>221</v>
      </c>
      <c r="D9" s="32">
        <f>(D8+D6)/2</f>
        <v>9.1999999999999993</v>
      </c>
      <c r="E9" s="32">
        <f t="shared" ref="E9:H9" si="11">(E8+E6)/2</f>
        <v>9.65</v>
      </c>
      <c r="F9" s="32">
        <f t="shared" si="11"/>
        <v>9.65</v>
      </c>
      <c r="G9" s="32">
        <f t="shared" si="11"/>
        <v>3.8</v>
      </c>
      <c r="H9" s="32">
        <f t="shared" si="11"/>
        <v>23.1</v>
      </c>
      <c r="I9" s="32">
        <f>(I8+I6)/2</f>
        <v>9.5</v>
      </c>
      <c r="J9" s="32">
        <f>(J8+J6)/2</f>
        <v>9.6</v>
      </c>
      <c r="K9" s="32">
        <f t="shared" ref="K9:L9" si="12">(K8+K6)/2</f>
        <v>9.6</v>
      </c>
      <c r="L9" s="32">
        <f t="shared" si="12"/>
        <v>19.2</v>
      </c>
      <c r="M9" s="32">
        <f t="shared" ref="M9" si="13">(M8+M6)/2</f>
        <v>9.25</v>
      </c>
      <c r="N9" s="32">
        <f t="shared" ref="N9" si="14">(N8+N6)/2</f>
        <v>9.1</v>
      </c>
      <c r="O9" s="32">
        <f t="shared" ref="O9" si="15">(O8+O6)/2</f>
        <v>18.350000000000001</v>
      </c>
      <c r="P9" s="32">
        <f t="shared" ref="P9" si="16">(P8+P6)/2</f>
        <v>79.349999999999994</v>
      </c>
      <c r="Q9" s="26">
        <f t="shared" ref="Q9" si="17">(Q8+Q6)/2</f>
        <v>93.35294117647058</v>
      </c>
    </row>
    <row r="10" spans="1:17" s="15" customFormat="1" ht="27.75" customHeight="1" x14ac:dyDescent="0.3">
      <c r="A10" s="13"/>
      <c r="B10" s="10" t="s">
        <v>28</v>
      </c>
      <c r="C10" s="14"/>
      <c r="D10" s="14">
        <f>D9*100/10</f>
        <v>91.999999999999986</v>
      </c>
      <c r="E10" s="33">
        <f>H9*100/25</f>
        <v>92.4</v>
      </c>
      <c r="F10" s="34"/>
      <c r="G10" s="34"/>
      <c r="H10" s="35"/>
      <c r="I10" s="14">
        <f>I9*100/10</f>
        <v>95</v>
      </c>
      <c r="J10" s="33">
        <f>L9*100/20</f>
        <v>96</v>
      </c>
      <c r="K10" s="34"/>
      <c r="L10" s="35"/>
      <c r="M10" s="33">
        <f>O9*100/20</f>
        <v>91.750000000000014</v>
      </c>
      <c r="N10" s="34"/>
      <c r="O10" s="35"/>
      <c r="P10" s="14"/>
      <c r="Q10" s="14">
        <f>P9*100/85</f>
        <v>93.35294117647058</v>
      </c>
    </row>
    <row r="11" spans="1:17" s="6" customFormat="1" x14ac:dyDescent="0.25">
      <c r="A11" s="5"/>
      <c r="B11" s="5"/>
      <c r="C11" s="9"/>
    </row>
    <row r="12" spans="1:17" x14ac:dyDescent="0.25">
      <c r="C12" s="2"/>
      <c r="Q12">
        <f>Q10*C9</f>
        <v>20630.999999999996</v>
      </c>
    </row>
    <row r="13" spans="1:17" x14ac:dyDescent="0.25">
      <c r="C13" s="2"/>
    </row>
    <row r="14" spans="1:17" x14ac:dyDescent="0.25">
      <c r="C14" s="2"/>
      <c r="F14" s="4"/>
      <c r="G14" s="4"/>
      <c r="H14" s="4"/>
      <c r="I14" s="4"/>
      <c r="J14" s="4"/>
      <c r="K14" s="4"/>
      <c r="L14" s="4"/>
      <c r="M14" s="4"/>
    </row>
    <row r="15" spans="1:17" x14ac:dyDescent="0.25">
      <c r="C15" s="3"/>
    </row>
    <row r="16" spans="1:17" x14ac:dyDescent="0.25">
      <c r="C16" s="3"/>
    </row>
    <row r="17" spans="3:3" x14ac:dyDescent="0.25">
      <c r="C17" s="3"/>
    </row>
    <row r="18" spans="3:3" x14ac:dyDescent="0.25">
      <c r="C18" s="2"/>
    </row>
    <row r="19" spans="3:3" x14ac:dyDescent="0.25">
      <c r="C19" s="2"/>
    </row>
    <row r="20" spans="3:3" x14ac:dyDescent="0.25">
      <c r="C20" s="2"/>
    </row>
    <row r="21" spans="3:3" x14ac:dyDescent="0.25">
      <c r="C21" s="3"/>
    </row>
    <row r="22" spans="3:3" x14ac:dyDescent="0.25">
      <c r="C22" s="3"/>
    </row>
    <row r="23" spans="3:3" x14ac:dyDescent="0.25">
      <c r="C23" s="3"/>
    </row>
    <row r="24" spans="3:3" x14ac:dyDescent="0.25">
      <c r="C24" s="2"/>
    </row>
    <row r="25" spans="3:3" x14ac:dyDescent="0.25">
      <c r="C25" s="3"/>
    </row>
    <row r="26" spans="3:3" x14ac:dyDescent="0.25">
      <c r="C26" s="3"/>
    </row>
    <row r="27" spans="3:3" x14ac:dyDescent="0.25">
      <c r="C27" s="3"/>
    </row>
    <row r="28" spans="3:3" x14ac:dyDescent="0.25">
      <c r="C28" s="3"/>
    </row>
    <row r="29" spans="3:3" x14ac:dyDescent="0.25">
      <c r="C29" s="2"/>
    </row>
    <row r="30" spans="3:3" x14ac:dyDescent="0.25">
      <c r="C30" s="2"/>
    </row>
    <row r="31" spans="3:3" x14ac:dyDescent="0.25">
      <c r="C31" s="3"/>
    </row>
    <row r="32" spans="3:3" x14ac:dyDescent="0.25">
      <c r="C32" s="3"/>
    </row>
    <row r="33" spans="3:3" x14ac:dyDescent="0.25">
      <c r="C33" s="3"/>
    </row>
    <row r="34" spans="3:3" x14ac:dyDescent="0.25">
      <c r="C34" s="2"/>
    </row>
    <row r="35" spans="3:3" x14ac:dyDescent="0.25">
      <c r="C35" s="2"/>
    </row>
  </sheetData>
  <mergeCells count="12">
    <mergeCell ref="E10:H10"/>
    <mergeCell ref="J10:L10"/>
    <mergeCell ref="M10:O10"/>
    <mergeCell ref="Q3:Q4"/>
    <mergeCell ref="A2:Q2"/>
    <mergeCell ref="J3:L3"/>
    <mergeCell ref="A3:A4"/>
    <mergeCell ref="B3:B4"/>
    <mergeCell ref="C3:C4"/>
    <mergeCell ref="P3:P4"/>
    <mergeCell ref="E3:H3"/>
    <mergeCell ref="M3:O3"/>
  </mergeCells>
  <pageMargins left="0.51181102362204722" right="0.51181102362204722" top="0.55118110236220474" bottom="0.55118110236220474" header="0.31496062992125984" footer="0.31496062992125984"/>
  <pageSetup paperSize="9" scale="7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музеи</vt:lpstr>
      <vt:lpstr>музеи!_GoBack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2020-01-10T11:47:06Z</dcterms:modified>
</cp:coreProperties>
</file>